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hanei\بخشی\"/>
    </mc:Choice>
  </mc:AlternateContent>
  <xr:revisionPtr revIDLastSave="0" documentId="13_ncr:1_{7EB570A2-03AC-428E-B62B-BB381DAAE44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0" sheetId="22" r:id="rId1"/>
    <sheet name="سهام" sheetId="2" r:id="rId2"/>
    <sheet name="اوراق مشتقه" sheetId="3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درآمد سود سهام" sheetId="15" r:id="rId9"/>
    <sheet name="سود سپرده بانکی" sheetId="18" r:id="rId10"/>
    <sheet name="درآمد ناشی از فروش" sheetId="19" r:id="rId11"/>
    <sheet name="درآمد اعمال اختیار" sheetId="20" r:id="rId12"/>
    <sheet name="درآمد ناشی از تغییر قیمت اوراق" sheetId="21" r:id="rId13"/>
  </sheets>
  <definedNames>
    <definedName name="_xlnm.Print_Area" localSheetId="2">'اوراق مشتقه'!$A$1:$AX$9</definedName>
    <definedName name="_xlnm.Print_Area" localSheetId="4">درآمد!$A$1:$K$11</definedName>
    <definedName name="_xlnm.Print_Area" localSheetId="11">'درآمد اعمال اختیار'!$A$1:$Z$12</definedName>
    <definedName name="_xlnm.Print_Area" localSheetId="6">'درآمد سپرده بانکی'!$A$1:$K$9</definedName>
    <definedName name="_xlnm.Print_Area" localSheetId="5">'درآمد سرمایه گذاری در سهام'!$A$1:$X$38</definedName>
    <definedName name="_xlnm.Print_Area" localSheetId="8">'درآمد سود سهام'!$A$1:$T$12</definedName>
    <definedName name="_xlnm.Print_Area" localSheetId="12">'درآمد ناشی از تغییر قیمت اوراق'!$A$1:$S$26</definedName>
    <definedName name="_xlnm.Print_Area" localSheetId="10">'درآمد ناشی از فروش'!$A$1:$S$29</definedName>
    <definedName name="_xlnm.Print_Area" localSheetId="7">'سایر درآمدها'!$A$1:$G$10</definedName>
    <definedName name="_xlnm.Print_Area" localSheetId="3">سپرده!$A$1:$M$10</definedName>
    <definedName name="_xlnm.Print_Area" localSheetId="1">سهام!$A$1:$AC$34</definedName>
    <definedName name="_xlnm.Print_Area" localSheetId="9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21" l="1"/>
  <c r="O26" i="21"/>
  <c r="M26" i="21"/>
  <c r="I26" i="21"/>
  <c r="G26" i="21"/>
  <c r="E26" i="21"/>
  <c r="K12" i="20"/>
  <c r="M12" i="20"/>
  <c r="Q12" i="20"/>
  <c r="W12" i="20"/>
  <c r="Q29" i="19"/>
  <c r="O29" i="19"/>
  <c r="M29" i="19"/>
  <c r="I29" i="19"/>
  <c r="G29" i="19"/>
  <c r="E29" i="19"/>
  <c r="M11" i="18"/>
  <c r="I11" i="18"/>
  <c r="G11" i="18"/>
  <c r="C11" i="18"/>
  <c r="S12" i="15"/>
  <c r="Q12" i="15"/>
  <c r="O12" i="15"/>
  <c r="M12" i="15"/>
  <c r="K12" i="15"/>
  <c r="I12" i="15"/>
  <c r="F10" i="14"/>
  <c r="D10" i="14"/>
  <c r="J9" i="13"/>
  <c r="F9" i="13"/>
  <c r="U38" i="9"/>
  <c r="S38" i="9"/>
  <c r="Q38" i="9"/>
  <c r="W38" i="9"/>
  <c r="L38" i="9"/>
  <c r="N38" i="9"/>
  <c r="J38" i="9"/>
  <c r="H38" i="9"/>
  <c r="F38" i="9"/>
  <c r="D38" i="9"/>
  <c r="L9" i="7"/>
  <c r="P9" i="7"/>
  <c r="L10" i="7"/>
  <c r="F10" i="8"/>
  <c r="J10" i="8" s="1"/>
  <c r="J11" i="8" s="1"/>
  <c r="Q9" i="13"/>
  <c r="Q10" i="13" s="1"/>
  <c r="Q11" i="13" s="1"/>
  <c r="J8" i="13" s="1"/>
  <c r="O9" i="13"/>
  <c r="O8" i="13"/>
  <c r="H34" i="2"/>
  <c r="J34" i="2"/>
  <c r="N34" i="2"/>
  <c r="R34" i="2"/>
  <c r="T34" i="2"/>
  <c r="X34" i="2"/>
  <c r="Z34" i="2"/>
  <c r="AB34" i="2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S10" i="15"/>
  <c r="S9" i="15"/>
  <c r="J9" i="8"/>
  <c r="J8" i="8"/>
  <c r="O10" i="13" l="1"/>
  <c r="O11" i="13" s="1"/>
  <c r="F8" i="13" s="1"/>
  <c r="S11" i="15"/>
  <c r="S8" i="15"/>
  <c r="F11" i="8"/>
  <c r="H9" i="8" l="1"/>
  <c r="H8" i="8"/>
  <c r="H10" i="8"/>
  <c r="H11" i="8"/>
</calcChain>
</file>

<file path=xl/sharedStrings.xml><?xml version="1.0" encoding="utf-8"?>
<sst xmlns="http://schemas.openxmlformats.org/spreadsheetml/2006/main" count="334" uniqueCount="141">
  <si>
    <t>صندوق سرمایه گذاری بخشی صنایع معیار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</si>
  <si>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</si>
  <si>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</si>
  <si>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</si>
  <si>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</si>
  <si>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</si>
  <si>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</si>
  <si>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</si>
  <si>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</si>
  <si>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</si>
  <si>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</si>
  <si>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</si>
  <si>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</si>
  <si>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</si>
  <si>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</si>
  <si>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</si>
  <si>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</si>
  <si>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</si>
  <si>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</si>
  <si>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وتجارت-590-1404/02/17</t>
  </si>
  <si>
    <t>اخشان خراسان</t>
  </si>
  <si>
    <t>ایران خودرو دیزل</t>
  </si>
  <si>
    <t>ایران‌ خودرو</t>
  </si>
  <si>
    <t>ایمن خودرو شرق</t>
  </si>
  <si>
    <t>بهمن  دیزل</t>
  </si>
  <si>
    <t>توسعه نیشکر و  صنایع جانبی</t>
  </si>
  <si>
    <t>تولید انرژی برق شمس پاسارگاد</t>
  </si>
  <si>
    <t>تولیدی برنا باطری</t>
  </si>
  <si>
    <t>رادیاتور ایران‌</t>
  </si>
  <si>
    <t>زامیاد</t>
  </si>
  <si>
    <t>سایپا</t>
  </si>
  <si>
    <t>سایپا دیزل</t>
  </si>
  <si>
    <t>سرمایه گذاری پایا تدبیرپارسا</t>
  </si>
  <si>
    <t>سرمایه‌گذاری‌ رنا(هلدینگ‌</t>
  </si>
  <si>
    <t>سرمایه‌گذاری‌ سایپا</t>
  </si>
  <si>
    <t>صنایع ارتباطی آوا</t>
  </si>
  <si>
    <t>فولاد مبارکه اصفهان</t>
  </si>
  <si>
    <t>گروه‌بهمن‌</t>
  </si>
  <si>
    <t>گسترش‌سرمایه‌گذاری‌ایران‌خودرو</t>
  </si>
  <si>
    <t>گواهي سپرده کالايي شمش طلا</t>
  </si>
  <si>
    <t>مدیریت نیروگاهی ایرانیان مپنا</t>
  </si>
  <si>
    <t>کانی کربن طبس</t>
  </si>
  <si>
    <t>اختیارف خودرو-647-1404/03/07</t>
  </si>
  <si>
    <t>بانک تجارت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</si>
  <si>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</si>
  <si>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</si>
  <si>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</si>
  <si>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</si>
  <si>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</si>
  <si>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</si>
  <si>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</si>
  <si>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</si>
  <si>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</si>
  <si>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</si>
  <si>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خرید</t>
  </si>
  <si>
    <t>-</t>
  </si>
  <si>
    <t>1404/02/17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</si>
  <si>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</si>
  <si>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</si>
  <si>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</si>
  <si>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</si>
  <si>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</si>
  <si>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</si>
  <si>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</si>
  <si>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</si>
  <si>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</si>
  <si>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</si>
  <si>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</si>
  <si>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</si>
  <si>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</si>
  <si>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</si>
  <si>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</si>
  <si>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</si>
  <si>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</si>
  <si>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</si>
  <si>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</si>
  <si>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</si>
  <si>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</si>
  <si>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</si>
  <si>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</si>
  <si>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</si>
  <si>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</si>
  <si>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</si>
  <si>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سیرجان ایرانیان</t>
  </si>
  <si>
    <t>ملی‌ صنایع‌ مس‌ ایران‌</t>
  </si>
  <si>
    <t>بیمه اتکایی ایران معین</t>
  </si>
  <si>
    <t>نساجی بابکان</t>
  </si>
  <si>
    <t>دارویی و نهاده های زاگرس دارو</t>
  </si>
  <si>
    <t>موتورسازان‌تراکتورسازی‌ایران‌</t>
  </si>
  <si>
    <t>گواهی سپرده کالایی شمش طلا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</si>
  <si>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</si>
  <si>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</si>
  <si>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</si>
  <si>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</si>
  <si>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</si>
  <si>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</si>
  <si>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</si>
  <si>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</si>
  <si>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</si>
  <si>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</si>
  <si>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</si>
  <si>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</si>
  <si>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1403/10/15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</si>
  <si>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</si>
  <si>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</si>
  <si>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</si>
  <si>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</si>
  <si>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</si>
  <si>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</si>
  <si>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</si>
  <si>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</si>
  <si>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</si>
  <si>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</si>
  <si>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</si>
  <si>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</si>
  <si>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</si>
  <si>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</si>
  <si>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</si>
  <si>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</si>
  <si>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</si>
  <si>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</si>
  <si>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</si>
  <si>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خودرو1</t>
  </si>
  <si>
    <t>طخود30991</t>
  </si>
  <si>
    <t>1404/02/22</t>
  </si>
  <si>
    <t>وتجارت1</t>
  </si>
  <si>
    <t>ضجار20541</t>
  </si>
  <si>
    <t>1404/02/02</t>
  </si>
  <si>
    <t>شستا1</t>
  </si>
  <si>
    <t>ضستا20411</t>
  </si>
  <si>
    <t>درآمد ناشی از تغییر قیمت اوراق بهادار</t>
  </si>
  <si>
    <t>سود و زیان ناشی از تغییر قیمت</t>
  </si>
  <si>
    <t>صورت وضعیت پورتفوی</t>
  </si>
  <si>
    <t>-2-1</t>
  </si>
  <si>
    <t>سپرده بانکی</t>
  </si>
  <si>
    <t xml:space="preserve">سپرده بانکی </t>
  </si>
  <si>
    <t>سپرده کوتاه مدت موسسه اعتباری ملل</t>
  </si>
  <si>
    <t xml:space="preserve">سپرده کوتاه مدت بانک خاورمیانه </t>
  </si>
  <si>
    <t xml:space="preserve">سپرده کوتاه مدت بانک گردشگری </t>
  </si>
  <si>
    <t>-3-2</t>
  </si>
  <si>
    <t>-2-2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</si>
</sst>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000%"/>
    <numFmt numFmtId="166" formatCode="0.0%"/>
  </numFmts>
  <fonts count="1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sz val="8"/>
      <name val="Arial"/>
      <charset val="1"/>
    </font>
    <font>
      <sz val="10"/>
      <color rgb="FF000000"/>
      <name val="Arial"/>
      <charset val="1"/>
    </font>
    <font>
      <b/>
      <sz val="10"/>
      <color rgb="FF333333"/>
      <name val="IRANSans"/>
    </font>
    <font>
      <sz val="12"/>
      <name val="B Nazanin"/>
      <charset val="178"/>
    </font>
    <font>
      <sz val="10"/>
      <color theme="0"/>
      <name val="Arial"/>
      <family val="2"/>
    </font>
    <font>
      <b/>
      <sz val="10"/>
      <color theme="0" tint="-0.34998626667073579"/>
      <name val="IRANSans"/>
    </font>
    <font>
      <sz val="10"/>
      <color theme="0" tint="-0.34998626667073579"/>
      <name val="Arial"/>
      <family val="2"/>
    </font>
    <font>
      <sz val="12"/>
      <color theme="0" tint="-0.34998626667073579"/>
      <name val="B Nazanin"/>
      <charset val="178"/>
    </font>
    <font>
      <sz val="10"/>
      <color theme="0" tint="-0.34998626667073579"/>
      <name val="IRANSans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0" fontId="5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1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9" fontId="3" fillId="0" borderId="1" xfId="3" applyFont="1" applyFill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9" fontId="4" fillId="0" borderId="2" xfId="3" applyFont="1" applyFill="1" applyBorder="1" applyAlignment="1">
      <alignment horizontal="center" vertical="center"/>
    </xf>
    <xf numFmtId="9" fontId="4" fillId="0" borderId="0" xfId="3" applyFont="1" applyFill="1" applyAlignment="1">
      <alignment horizontal="center" vertical="center"/>
    </xf>
    <xf numFmtId="9" fontId="4" fillId="0" borderId="4" xfId="3" applyFont="1" applyFill="1" applyBorder="1" applyAlignment="1">
      <alignment horizontal="center" vertical="center"/>
    </xf>
    <xf numFmtId="9" fontId="4" fillId="0" borderId="5" xfId="3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0" fontId="11" fillId="2" borderId="0" xfId="3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165" fontId="4" fillId="0" borderId="0" xfId="3" applyNumberFormat="1" applyFont="1" applyFill="1" applyAlignment="1">
      <alignment horizontal="center" vertical="center"/>
    </xf>
    <xf numFmtId="10" fontId="4" fillId="0" borderId="2" xfId="3" applyNumberFormat="1" applyFont="1" applyFill="1" applyBorder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10" fontId="3" fillId="0" borderId="1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3" fontId="14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horizontal="left"/>
    </xf>
    <xf numFmtId="10" fontId="15" fillId="0" borderId="0" xfId="3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10" fontId="4" fillId="0" borderId="4" xfId="3" applyNumberFormat="1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left"/>
    </xf>
    <xf numFmtId="0" fontId="15" fillId="0" borderId="0" xfId="0" applyFont="1" applyAlignment="1">
      <alignment horizontal="left"/>
    </xf>
    <xf numFmtId="3" fontId="16" fillId="0" borderId="0" xfId="0" applyNumberFormat="1" applyFont="1" applyFill="1" applyBorder="1" applyAlignment="1">
      <alignment horizontal="right" vertical="top"/>
    </xf>
    <xf numFmtId="0" fontId="0" fillId="0" borderId="2" xfId="0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166" fontId="3" fillId="0" borderId="3" xfId="3" applyNumberFormat="1" applyFont="1" applyFill="1" applyBorder="1" applyAlignment="1">
      <alignment horizontal="center" vertical="center"/>
    </xf>
    <xf numFmtId="166" fontId="0" fillId="0" borderId="0" xfId="3" applyNumberFormat="1" applyFont="1" applyAlignment="1">
      <alignment horizontal="center" vertical="center"/>
    </xf>
    <xf numFmtId="166" fontId="4" fillId="0" borderId="0" xfId="3" applyNumberFormat="1" applyFont="1" applyAlignment="1">
      <alignment horizontal="center" vertical="center"/>
    </xf>
    <xf numFmtId="166" fontId="4" fillId="0" borderId="5" xfId="3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left"/>
    </xf>
    <xf numFmtId="10" fontId="4" fillId="0" borderId="0" xfId="3" applyNumberFormat="1" applyFont="1" applyFill="1" applyAlignment="1">
      <alignment horizontal="center" vertical="center"/>
    </xf>
    <xf numFmtId="3" fontId="14" fillId="0" borderId="0" xfId="0" applyNumberFormat="1" applyFont="1" applyAlignment="1">
      <alignment horizontal="left"/>
    </xf>
    <xf numFmtId="164" fontId="4" fillId="0" borderId="2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164" fontId="4" fillId="0" borderId="5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left"/>
    </xf>
    <xf numFmtId="3" fontId="17" fillId="0" borderId="0" xfId="0" applyNumberFormat="1" applyFont="1" applyFill="1" applyAlignment="1">
      <alignment horizontal="left"/>
    </xf>
    <xf numFmtId="0" fontId="0" fillId="0" borderId="4" xfId="0" applyBorder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A6754F8B-7F7E-437A-B62A-6141C2BAE90E}"/>
    <cellStyle name="Percent" xfId="3" builtinId="5"/>
    <cellStyle name="Percent 2" xfId="2" xr:uid="{717FB970-2853-4B5D-8B81-C35D89CB42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550035</xdr:colOff>
      <xdr:row>21</xdr:row>
      <xdr:rowOff>38170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36590B-5A2C-4B72-B5D2-2808363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88365" y="28576"/>
          <a:ext cx="3598034" cy="4857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DD8D-A790-4209-9A6E-556B3D9E22EA}">
  <dimension ref="A21:Y25"/>
  <sheetViews>
    <sheetView showGridLines="0" rightToLeft="1" view="pageBreakPreview" zoomScale="84" zoomScaleNormal="100" zoomScaleSheetLayoutView="84" workbookViewId="0">
      <selection activeCell="H24" sqref="H24"/>
    </sheetView>
  </sheetViews>
  <sheetFormatPr defaultRowHeight="18"/>
  <cols>
    <col min="1" max="16384" width="9.140625" style="13"/>
  </cols>
  <sheetData>
    <row r="21" spans="1:25" ht="21.75" customHeight="1"/>
    <row r="23" spans="1:25" ht="26.25">
      <c r="A23" s="76" t="s">
        <v>0</v>
      </c>
      <c r="B23" s="76"/>
      <c r="C23" s="76"/>
      <c r="D23" s="76"/>
      <c r="E23" s="76"/>
      <c r="F23" s="76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26.25">
      <c r="A24" s="76" t="s">
        <v>132</v>
      </c>
      <c r="B24" s="76"/>
      <c r="C24" s="76"/>
      <c r="D24" s="76"/>
      <c r="E24" s="76"/>
      <c r="F24" s="76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26.25">
      <c r="A25" s="76" t="s">
        <v>2</v>
      </c>
      <c r="B25" s="76"/>
      <c r="C25" s="76"/>
      <c r="D25" s="76"/>
      <c r="E25" s="76"/>
      <c r="F25" s="76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Normal="100" zoomScaleSheetLayoutView="100" workbookViewId="0">
      <selection activeCell="M12" sqref="M12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1.75" customHeight="1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4.45" customHeight="1"/>
    <row r="5" spans="1:13" ht="14.45" customHeight="1">
      <c r="A5" s="78" t="s">
        <v>107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4.45" customHeight="1">
      <c r="A6" s="88" t="s">
        <v>65</v>
      </c>
      <c r="C6" s="88" t="s">
        <v>77</v>
      </c>
      <c r="D6" s="88"/>
      <c r="E6" s="88"/>
      <c r="F6" s="88"/>
      <c r="G6" s="88"/>
      <c r="I6" s="88" t="s">
        <v>78</v>
      </c>
      <c r="J6" s="88"/>
      <c r="K6" s="88"/>
      <c r="L6" s="88"/>
      <c r="M6" s="88"/>
    </row>
    <row r="7" spans="1:13" ht="29.1" customHeight="1">
      <c r="A7" s="88"/>
      <c r="C7" s="10" t="s">
        <v>105</v>
      </c>
      <c r="D7" s="3"/>
      <c r="E7" s="10" t="s">
        <v>100</v>
      </c>
      <c r="F7" s="3"/>
      <c r="G7" s="10" t="s">
        <v>106</v>
      </c>
      <c r="I7" s="10" t="s">
        <v>105</v>
      </c>
      <c r="J7" s="3"/>
      <c r="K7" s="10" t="s">
        <v>100</v>
      </c>
      <c r="L7" s="3"/>
      <c r="M7" s="10" t="s">
        <v>106</v>
      </c>
    </row>
    <row r="8" spans="1:13" ht="21.75" customHeight="1">
      <c r="A8" s="27" t="s">
        <v>136</v>
      </c>
      <c r="C8" s="19">
        <v>33784</v>
      </c>
      <c r="D8" s="18"/>
      <c r="E8" s="19">
        <v>0</v>
      </c>
      <c r="F8" s="18"/>
      <c r="G8" s="19">
        <v>33784</v>
      </c>
      <c r="H8" s="18"/>
      <c r="I8" s="19">
        <v>173150195</v>
      </c>
      <c r="J8" s="18"/>
      <c r="K8" s="19">
        <v>0</v>
      </c>
      <c r="L8" s="18"/>
      <c r="M8" s="19">
        <v>173150195</v>
      </c>
    </row>
    <row r="9" spans="1:13" ht="21.75" customHeight="1">
      <c r="A9" s="28" t="s">
        <v>137</v>
      </c>
      <c r="C9" s="21">
        <v>40604</v>
      </c>
      <c r="D9" s="18"/>
      <c r="E9" s="21">
        <v>0</v>
      </c>
      <c r="F9" s="18"/>
      <c r="G9" s="21">
        <v>40604</v>
      </c>
      <c r="H9" s="18"/>
      <c r="I9" s="21">
        <v>969017</v>
      </c>
      <c r="J9" s="18"/>
      <c r="K9" s="21">
        <v>0</v>
      </c>
      <c r="L9" s="18"/>
      <c r="M9" s="21">
        <v>969017</v>
      </c>
    </row>
    <row r="10" spans="1:13" ht="21.75" customHeight="1">
      <c r="A10" s="29" t="s">
        <v>138</v>
      </c>
      <c r="C10" s="23">
        <v>141580</v>
      </c>
      <c r="D10" s="18"/>
      <c r="E10" s="23">
        <v>0</v>
      </c>
      <c r="F10" s="18"/>
      <c r="G10" s="23">
        <v>141580</v>
      </c>
      <c r="H10" s="18"/>
      <c r="I10" s="23">
        <v>6769928503</v>
      </c>
      <c r="J10" s="18"/>
      <c r="K10" s="23">
        <v>0</v>
      </c>
      <c r="L10" s="18"/>
      <c r="M10" s="23">
        <v>6769928503</v>
      </c>
    </row>
    <row r="11" spans="1:13" ht="21.75" customHeight="1">
      <c r="A11" s="8" t="s">
        <v>44</v>
      </c>
      <c r="C11" s="30">
        <f>SUM(C8:C10)</f>
        <v>215968</v>
      </c>
      <c r="D11" s="18"/>
      <c r="E11" s="30">
        <v>0</v>
      </c>
      <c r="F11" s="18"/>
      <c r="G11" s="30">
        <f>SUM(G8:G10)</f>
        <v>215968</v>
      </c>
      <c r="H11" s="18"/>
      <c r="I11" s="30">
        <f>SUM(I8:I10)</f>
        <v>6944047715</v>
      </c>
      <c r="J11" s="18"/>
      <c r="K11" s="30">
        <v>0</v>
      </c>
      <c r="L11" s="18"/>
      <c r="M11" s="30">
        <f>SUM(M8:M10)</f>
        <v>6944047715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9"/>
  <sheetViews>
    <sheetView rightToLeft="1" view="pageBreakPreview" zoomScale="60" zoomScaleNormal="85" workbookViewId="0">
      <selection activeCell="Q30" sqref="Q30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5.42578125" bestFit="1" customWidth="1"/>
    <col min="6" max="6" width="1.28515625" customWidth="1"/>
    <col min="7" max="7" width="14.8554687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6" bestFit="1" customWidth="1"/>
    <col min="14" max="14" width="1.28515625" customWidth="1"/>
    <col min="15" max="15" width="15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21.75" customHeight="1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/>
    <row r="5" spans="1:18" ht="14.45" customHeight="1">
      <c r="A5" s="78" t="s">
        <v>108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14.45" customHeight="1">
      <c r="A6" s="88" t="s">
        <v>65</v>
      </c>
      <c r="B6" s="18"/>
      <c r="C6" s="88" t="s">
        <v>77</v>
      </c>
      <c r="D6" s="88"/>
      <c r="E6" s="88"/>
      <c r="F6" s="88"/>
      <c r="G6" s="88"/>
      <c r="H6" s="88"/>
      <c r="I6" s="88"/>
      <c r="J6" s="18"/>
      <c r="K6" s="88" t="s">
        <v>78</v>
      </c>
      <c r="L6" s="88"/>
      <c r="M6" s="88"/>
      <c r="N6" s="88"/>
      <c r="O6" s="88"/>
      <c r="P6" s="88"/>
      <c r="Q6" s="88"/>
      <c r="R6" s="88"/>
    </row>
    <row r="7" spans="1:18" ht="45" customHeight="1">
      <c r="A7" s="88"/>
      <c r="B7" s="18"/>
      <c r="C7" s="17" t="s">
        <v>13</v>
      </c>
      <c r="D7" s="26"/>
      <c r="E7" s="17" t="s">
        <v>109</v>
      </c>
      <c r="F7" s="26"/>
      <c r="G7" s="17" t="s">
        <v>110</v>
      </c>
      <c r="H7" s="26"/>
      <c r="I7" s="17" t="s">
        <v>111</v>
      </c>
      <c r="J7" s="18"/>
      <c r="K7" s="17" t="s">
        <v>13</v>
      </c>
      <c r="L7" s="26"/>
      <c r="M7" s="17" t="s">
        <v>109</v>
      </c>
      <c r="N7" s="26"/>
      <c r="O7" s="17" t="s">
        <v>110</v>
      </c>
      <c r="P7" s="26"/>
      <c r="Q7" s="89" t="s">
        <v>111</v>
      </c>
      <c r="R7" s="89"/>
    </row>
    <row r="8" spans="1:18" ht="21.75" customHeight="1">
      <c r="A8" s="27" t="s">
        <v>25</v>
      </c>
      <c r="B8" s="18"/>
      <c r="C8" s="19">
        <v>114507</v>
      </c>
      <c r="D8" s="18"/>
      <c r="E8" s="19">
        <v>6066932961</v>
      </c>
      <c r="F8" s="18"/>
      <c r="G8" s="19">
        <v>4708634293</v>
      </c>
      <c r="H8" s="18"/>
      <c r="I8" s="19">
        <v>1358298668</v>
      </c>
      <c r="J8" s="18"/>
      <c r="K8" s="19">
        <v>229015</v>
      </c>
      <c r="L8" s="18"/>
      <c r="M8" s="19">
        <v>12257115576</v>
      </c>
      <c r="N8" s="18"/>
      <c r="O8" s="19">
        <v>9417309708</v>
      </c>
      <c r="P8" s="18"/>
      <c r="Q8" s="82">
        <v>2839805868</v>
      </c>
      <c r="R8" s="82"/>
    </row>
    <row r="9" spans="1:18" ht="21.75" customHeight="1">
      <c r="A9" s="28" t="s">
        <v>41</v>
      </c>
      <c r="B9" s="18"/>
      <c r="C9" s="21">
        <v>190000</v>
      </c>
      <c r="D9" s="18"/>
      <c r="E9" s="21">
        <v>2864738483</v>
      </c>
      <c r="F9" s="18"/>
      <c r="G9" s="21">
        <v>2401208306</v>
      </c>
      <c r="H9" s="18"/>
      <c r="I9" s="21">
        <v>463530177</v>
      </c>
      <c r="J9" s="18"/>
      <c r="K9" s="21">
        <v>380000</v>
      </c>
      <c r="L9" s="18"/>
      <c r="M9" s="21">
        <v>6556411664</v>
      </c>
      <c r="N9" s="18"/>
      <c r="O9" s="21">
        <v>4802416614</v>
      </c>
      <c r="P9" s="18"/>
      <c r="Q9" s="84">
        <v>1753995050</v>
      </c>
      <c r="R9" s="84"/>
    </row>
    <row r="10" spans="1:18" ht="21.75" customHeight="1">
      <c r="A10" s="28" t="s">
        <v>34</v>
      </c>
      <c r="B10" s="18"/>
      <c r="C10" s="21">
        <v>1150733</v>
      </c>
      <c r="D10" s="18"/>
      <c r="E10" s="21">
        <v>7799681968</v>
      </c>
      <c r="F10" s="18"/>
      <c r="G10" s="21">
        <v>3159527925</v>
      </c>
      <c r="H10" s="18"/>
      <c r="I10" s="21">
        <v>4640154043</v>
      </c>
      <c r="J10" s="18"/>
      <c r="K10" s="21">
        <v>8150733</v>
      </c>
      <c r="L10" s="18"/>
      <c r="M10" s="21">
        <v>31295824544</v>
      </c>
      <c r="N10" s="18"/>
      <c r="O10" s="21">
        <v>22379186950</v>
      </c>
      <c r="P10" s="18"/>
      <c r="Q10" s="84">
        <v>8916637594</v>
      </c>
      <c r="R10" s="84"/>
    </row>
    <row r="11" spans="1:18" ht="21.75" customHeight="1">
      <c r="A11" s="28" t="s">
        <v>32</v>
      </c>
      <c r="B11" s="18"/>
      <c r="C11" s="21">
        <v>3250000</v>
      </c>
      <c r="D11" s="18"/>
      <c r="E11" s="21">
        <v>4558094023</v>
      </c>
      <c r="F11" s="18"/>
      <c r="G11" s="21">
        <v>3910047098</v>
      </c>
      <c r="H11" s="18"/>
      <c r="I11" s="21">
        <v>648046925</v>
      </c>
      <c r="J11" s="18"/>
      <c r="K11" s="21">
        <v>3250000</v>
      </c>
      <c r="L11" s="18"/>
      <c r="M11" s="21">
        <v>4558094023</v>
      </c>
      <c r="N11" s="18"/>
      <c r="O11" s="21">
        <v>3910047098</v>
      </c>
      <c r="P11" s="18"/>
      <c r="Q11" s="84">
        <v>648046925</v>
      </c>
      <c r="R11" s="84"/>
    </row>
    <row r="12" spans="1:18" ht="21.75" customHeight="1">
      <c r="A12" s="28" t="s">
        <v>35</v>
      </c>
      <c r="B12" s="18"/>
      <c r="C12" s="21">
        <v>250000</v>
      </c>
      <c r="D12" s="18"/>
      <c r="E12" s="21">
        <v>1946184267</v>
      </c>
      <c r="F12" s="18"/>
      <c r="G12" s="21">
        <v>1627141074</v>
      </c>
      <c r="H12" s="18"/>
      <c r="I12" s="21">
        <v>319043193</v>
      </c>
      <c r="J12" s="18"/>
      <c r="K12" s="21">
        <v>500000</v>
      </c>
      <c r="L12" s="18"/>
      <c r="M12" s="21">
        <v>4242160715</v>
      </c>
      <c r="N12" s="18"/>
      <c r="O12" s="21">
        <v>3254282148</v>
      </c>
      <c r="P12" s="18"/>
      <c r="Q12" s="84">
        <v>987878567</v>
      </c>
      <c r="R12" s="84"/>
    </row>
    <row r="13" spans="1:18" ht="21.75" customHeight="1">
      <c r="A13" s="28" t="s">
        <v>26</v>
      </c>
      <c r="B13" s="18"/>
      <c r="C13" s="21">
        <v>900000</v>
      </c>
      <c r="D13" s="18"/>
      <c r="E13" s="21">
        <v>3277084668</v>
      </c>
      <c r="F13" s="18"/>
      <c r="G13" s="21">
        <v>2990532927</v>
      </c>
      <c r="H13" s="18"/>
      <c r="I13" s="21">
        <v>286551741</v>
      </c>
      <c r="J13" s="18"/>
      <c r="K13" s="21">
        <v>1800000</v>
      </c>
      <c r="L13" s="18"/>
      <c r="M13" s="21">
        <v>6492742603</v>
      </c>
      <c r="N13" s="18"/>
      <c r="O13" s="21">
        <v>5981065856</v>
      </c>
      <c r="P13" s="18"/>
      <c r="Q13" s="84">
        <v>511676747</v>
      </c>
      <c r="R13" s="84"/>
    </row>
    <row r="14" spans="1:18" ht="21.75" customHeight="1">
      <c r="A14" s="28" t="s">
        <v>40</v>
      </c>
      <c r="B14" s="18"/>
      <c r="C14" s="21">
        <v>160000</v>
      </c>
      <c r="D14" s="18"/>
      <c r="E14" s="21">
        <v>2470846541</v>
      </c>
      <c r="F14" s="18"/>
      <c r="G14" s="21">
        <v>2053582961</v>
      </c>
      <c r="H14" s="18"/>
      <c r="I14" s="21">
        <v>417263580</v>
      </c>
      <c r="J14" s="18"/>
      <c r="K14" s="21">
        <v>320000</v>
      </c>
      <c r="L14" s="18"/>
      <c r="M14" s="21">
        <v>5415085943</v>
      </c>
      <c r="N14" s="18"/>
      <c r="O14" s="21">
        <v>4107165915</v>
      </c>
      <c r="P14" s="18"/>
      <c r="Q14" s="84">
        <v>1307920028</v>
      </c>
      <c r="R14" s="84"/>
    </row>
    <row r="15" spans="1:18" ht="21.75" customHeight="1">
      <c r="A15" s="28" t="s">
        <v>83</v>
      </c>
      <c r="B15" s="18"/>
      <c r="C15" s="21">
        <v>0</v>
      </c>
      <c r="D15" s="18"/>
      <c r="E15" s="21">
        <v>0</v>
      </c>
      <c r="F15" s="18"/>
      <c r="G15" s="21">
        <v>0</v>
      </c>
      <c r="H15" s="18"/>
      <c r="I15" s="21">
        <v>0</v>
      </c>
      <c r="J15" s="18"/>
      <c r="K15" s="21">
        <v>5119</v>
      </c>
      <c r="L15" s="18"/>
      <c r="M15" s="21">
        <v>20201514</v>
      </c>
      <c r="N15" s="18"/>
      <c r="O15" s="21">
        <v>16877632</v>
      </c>
      <c r="P15" s="18"/>
      <c r="Q15" s="84">
        <v>3323882</v>
      </c>
      <c r="R15" s="84"/>
    </row>
    <row r="16" spans="1:18" ht="21.75" customHeight="1">
      <c r="A16" s="28" t="s">
        <v>23</v>
      </c>
      <c r="B16" s="18"/>
      <c r="C16" s="21">
        <v>0</v>
      </c>
      <c r="D16" s="18"/>
      <c r="E16" s="21">
        <v>0</v>
      </c>
      <c r="F16" s="18"/>
      <c r="G16" s="21">
        <v>0</v>
      </c>
      <c r="H16" s="18"/>
      <c r="I16" s="21">
        <v>0</v>
      </c>
      <c r="J16" s="18"/>
      <c r="K16" s="21">
        <v>1750000</v>
      </c>
      <c r="L16" s="18"/>
      <c r="M16" s="21">
        <v>5690190794</v>
      </c>
      <c r="N16" s="18"/>
      <c r="O16" s="21">
        <v>4032157877</v>
      </c>
      <c r="P16" s="18"/>
      <c r="Q16" s="84">
        <v>1658032917</v>
      </c>
      <c r="R16" s="84"/>
    </row>
    <row r="17" spans="1:18" s="63" customFormat="1" ht="21.75" customHeight="1">
      <c r="A17" s="52" t="s">
        <v>27</v>
      </c>
      <c r="B17" s="69"/>
      <c r="C17" s="47">
        <v>0</v>
      </c>
      <c r="D17" s="69"/>
      <c r="E17" s="47">
        <v>0</v>
      </c>
      <c r="F17" s="69"/>
      <c r="G17" s="47">
        <v>0</v>
      </c>
      <c r="H17" s="69"/>
      <c r="I17" s="47">
        <v>0</v>
      </c>
      <c r="J17" s="69"/>
      <c r="K17" s="47">
        <v>1000000</v>
      </c>
      <c r="L17" s="69"/>
      <c r="M17" s="47">
        <v>7558449320</v>
      </c>
      <c r="N17" s="69"/>
      <c r="O17" s="47">
        <v>5766451177</v>
      </c>
      <c r="P17" s="69"/>
      <c r="Q17" s="84">
        <v>1791998143</v>
      </c>
      <c r="R17" s="84"/>
    </row>
    <row r="18" spans="1:18" s="63" customFormat="1" ht="21.75" customHeight="1">
      <c r="A18" s="52" t="s">
        <v>20</v>
      </c>
      <c r="B18" s="69"/>
      <c r="C18" s="47">
        <v>0</v>
      </c>
      <c r="D18" s="69"/>
      <c r="E18" s="47">
        <v>0</v>
      </c>
      <c r="F18" s="69"/>
      <c r="G18" s="47">
        <v>0</v>
      </c>
      <c r="H18" s="69"/>
      <c r="I18" s="47">
        <v>0</v>
      </c>
      <c r="J18" s="69"/>
      <c r="K18" s="47">
        <v>220500</v>
      </c>
      <c r="L18" s="69"/>
      <c r="M18" s="47">
        <v>1779149846</v>
      </c>
      <c r="N18" s="69"/>
      <c r="O18" s="47">
        <v>1546519954</v>
      </c>
      <c r="P18" s="69"/>
      <c r="Q18" s="84">
        <v>232629892</v>
      </c>
      <c r="R18" s="84"/>
    </row>
    <row r="19" spans="1:18" ht="21.75" customHeight="1">
      <c r="A19" s="28" t="s">
        <v>84</v>
      </c>
      <c r="B19" s="18"/>
      <c r="C19" s="21">
        <v>0</v>
      </c>
      <c r="D19" s="18"/>
      <c r="E19" s="21">
        <v>0</v>
      </c>
      <c r="F19" s="18"/>
      <c r="G19" s="21">
        <v>0</v>
      </c>
      <c r="H19" s="18"/>
      <c r="I19" s="21">
        <v>0</v>
      </c>
      <c r="J19" s="18"/>
      <c r="K19" s="21">
        <v>4000000</v>
      </c>
      <c r="L19" s="18"/>
      <c r="M19" s="21">
        <v>38290806127</v>
      </c>
      <c r="N19" s="18"/>
      <c r="O19" s="21">
        <v>34471960113</v>
      </c>
      <c r="P19" s="18"/>
      <c r="Q19" s="84">
        <v>3818846014</v>
      </c>
      <c r="R19" s="84"/>
    </row>
    <row r="20" spans="1:18" ht="21.75" customHeight="1">
      <c r="A20" s="28" t="s">
        <v>85</v>
      </c>
      <c r="B20" s="18"/>
      <c r="C20" s="21">
        <v>0</v>
      </c>
      <c r="D20" s="18"/>
      <c r="E20" s="21">
        <v>0</v>
      </c>
      <c r="F20" s="18"/>
      <c r="G20" s="21">
        <v>0</v>
      </c>
      <c r="H20" s="18"/>
      <c r="I20" s="21">
        <v>0</v>
      </c>
      <c r="J20" s="18"/>
      <c r="K20" s="21">
        <v>2362500</v>
      </c>
      <c r="L20" s="18"/>
      <c r="M20" s="21">
        <v>7315892615</v>
      </c>
      <c r="N20" s="18"/>
      <c r="O20" s="21">
        <v>6070725478</v>
      </c>
      <c r="P20" s="18"/>
      <c r="Q20" s="84">
        <v>1245167137</v>
      </c>
      <c r="R20" s="84"/>
    </row>
    <row r="21" spans="1:18" ht="21.75" customHeight="1">
      <c r="A21" s="28" t="s">
        <v>86</v>
      </c>
      <c r="B21" s="18"/>
      <c r="C21" s="21">
        <v>0</v>
      </c>
      <c r="D21" s="18"/>
      <c r="E21" s="21">
        <v>0</v>
      </c>
      <c r="F21" s="18"/>
      <c r="G21" s="21">
        <v>0</v>
      </c>
      <c r="H21" s="18"/>
      <c r="I21" s="21">
        <v>0</v>
      </c>
      <c r="J21" s="18"/>
      <c r="K21" s="21">
        <v>400000</v>
      </c>
      <c r="L21" s="18"/>
      <c r="M21" s="21">
        <v>5741632828</v>
      </c>
      <c r="N21" s="18"/>
      <c r="O21" s="21">
        <v>2063321791</v>
      </c>
      <c r="P21" s="18"/>
      <c r="Q21" s="84">
        <v>3678311037</v>
      </c>
      <c r="R21" s="84"/>
    </row>
    <row r="22" spans="1:18" ht="21.75" customHeight="1">
      <c r="A22" s="28" t="s">
        <v>28</v>
      </c>
      <c r="B22" s="18"/>
      <c r="C22" s="21">
        <v>0</v>
      </c>
      <c r="D22" s="18"/>
      <c r="E22" s="21">
        <v>0</v>
      </c>
      <c r="F22" s="18"/>
      <c r="G22" s="21">
        <v>0</v>
      </c>
      <c r="H22" s="18"/>
      <c r="I22" s="21">
        <v>0</v>
      </c>
      <c r="J22" s="18"/>
      <c r="K22" s="21">
        <v>3200000</v>
      </c>
      <c r="L22" s="18"/>
      <c r="M22" s="21">
        <v>13644727980</v>
      </c>
      <c r="N22" s="18"/>
      <c r="O22" s="21">
        <v>10538520481</v>
      </c>
      <c r="P22" s="18"/>
      <c r="Q22" s="84">
        <v>3106207499</v>
      </c>
      <c r="R22" s="84"/>
    </row>
    <row r="23" spans="1:18" ht="21.75" customHeight="1">
      <c r="A23" s="28" t="s">
        <v>22</v>
      </c>
      <c r="B23" s="18"/>
      <c r="C23" s="21">
        <v>0</v>
      </c>
      <c r="D23" s="18"/>
      <c r="E23" s="21">
        <v>0</v>
      </c>
      <c r="F23" s="18"/>
      <c r="G23" s="21">
        <v>0</v>
      </c>
      <c r="H23" s="18"/>
      <c r="I23" s="21">
        <v>0</v>
      </c>
      <c r="J23" s="18"/>
      <c r="K23" s="21">
        <v>4200000</v>
      </c>
      <c r="L23" s="18"/>
      <c r="M23" s="21">
        <v>13661030496</v>
      </c>
      <c r="N23" s="18"/>
      <c r="O23" s="21">
        <v>10688025642</v>
      </c>
      <c r="P23" s="18"/>
      <c r="Q23" s="84">
        <v>2973004854</v>
      </c>
      <c r="R23" s="84"/>
    </row>
    <row r="24" spans="1:18" ht="21.75" customHeight="1">
      <c r="A24" s="28" t="s">
        <v>87</v>
      </c>
      <c r="B24" s="18"/>
      <c r="C24" s="21">
        <v>0</v>
      </c>
      <c r="D24" s="18"/>
      <c r="E24" s="21">
        <v>0</v>
      </c>
      <c r="F24" s="18"/>
      <c r="G24" s="21">
        <v>0</v>
      </c>
      <c r="H24" s="18"/>
      <c r="I24" s="21">
        <v>0</v>
      </c>
      <c r="J24" s="18"/>
      <c r="K24" s="21">
        <v>595000</v>
      </c>
      <c r="L24" s="18"/>
      <c r="M24" s="21">
        <v>18409424038</v>
      </c>
      <c r="N24" s="18"/>
      <c r="O24" s="21">
        <v>11241282808</v>
      </c>
      <c r="P24" s="18"/>
      <c r="Q24" s="84">
        <v>7168141230</v>
      </c>
      <c r="R24" s="84"/>
    </row>
    <row r="25" spans="1:18" ht="21.75" customHeight="1">
      <c r="A25" s="28" t="s">
        <v>38</v>
      </c>
      <c r="B25" s="18"/>
      <c r="C25" s="21">
        <v>0</v>
      </c>
      <c r="D25" s="18"/>
      <c r="E25" s="21">
        <v>0</v>
      </c>
      <c r="F25" s="18"/>
      <c r="G25" s="21">
        <v>0</v>
      </c>
      <c r="H25" s="18"/>
      <c r="I25" s="21">
        <v>0</v>
      </c>
      <c r="J25" s="18"/>
      <c r="K25" s="21">
        <v>7335503</v>
      </c>
      <c r="L25" s="18"/>
      <c r="M25" s="21">
        <v>32169332197</v>
      </c>
      <c r="N25" s="18"/>
      <c r="O25" s="21">
        <v>27919355468</v>
      </c>
      <c r="P25" s="18"/>
      <c r="Q25" s="84">
        <v>4249976729</v>
      </c>
      <c r="R25" s="84"/>
    </row>
    <row r="26" spans="1:18" ht="21.75" customHeight="1">
      <c r="A26" s="28" t="s">
        <v>88</v>
      </c>
      <c r="B26" s="18"/>
      <c r="C26" s="21">
        <v>0</v>
      </c>
      <c r="D26" s="18"/>
      <c r="E26" s="21">
        <v>0</v>
      </c>
      <c r="F26" s="18"/>
      <c r="G26" s="21">
        <v>0</v>
      </c>
      <c r="H26" s="18"/>
      <c r="I26" s="21">
        <v>0</v>
      </c>
      <c r="J26" s="18"/>
      <c r="K26" s="21">
        <v>2570695</v>
      </c>
      <c r="L26" s="18"/>
      <c r="M26" s="21">
        <v>14167134152</v>
      </c>
      <c r="N26" s="18"/>
      <c r="O26" s="21">
        <v>9920060333</v>
      </c>
      <c r="P26" s="18"/>
      <c r="Q26" s="84">
        <v>4247073819</v>
      </c>
      <c r="R26" s="84"/>
    </row>
    <row r="27" spans="1:18" ht="21.75" customHeight="1">
      <c r="A27" s="28" t="s">
        <v>30</v>
      </c>
      <c r="B27" s="18"/>
      <c r="C27" s="21">
        <v>0</v>
      </c>
      <c r="D27" s="18"/>
      <c r="E27" s="21">
        <v>0</v>
      </c>
      <c r="F27" s="18"/>
      <c r="G27" s="21">
        <v>0</v>
      </c>
      <c r="H27" s="18"/>
      <c r="I27" s="21">
        <v>0</v>
      </c>
      <c r="J27" s="18"/>
      <c r="K27" s="21">
        <v>4638976</v>
      </c>
      <c r="L27" s="18"/>
      <c r="M27" s="21">
        <v>12691472158</v>
      </c>
      <c r="N27" s="18"/>
      <c r="O27" s="21">
        <v>11182582203</v>
      </c>
      <c r="P27" s="18"/>
      <c r="Q27" s="84">
        <v>1508889955</v>
      </c>
      <c r="R27" s="84"/>
    </row>
    <row r="28" spans="1:18" ht="21.75" customHeight="1">
      <c r="A28" s="29" t="s">
        <v>89</v>
      </c>
      <c r="B28" s="18"/>
      <c r="C28" s="23">
        <v>0</v>
      </c>
      <c r="D28" s="18"/>
      <c r="E28" s="23">
        <v>0</v>
      </c>
      <c r="F28" s="18"/>
      <c r="G28" s="23">
        <v>0</v>
      </c>
      <c r="H28" s="18"/>
      <c r="I28" s="23">
        <v>0</v>
      </c>
      <c r="J28" s="18"/>
      <c r="K28" s="23">
        <v>11464</v>
      </c>
      <c r="L28" s="18"/>
      <c r="M28" s="23">
        <v>79313646476</v>
      </c>
      <c r="N28" s="18"/>
      <c r="O28" s="23">
        <v>74951132901</v>
      </c>
      <c r="P28" s="18"/>
      <c r="Q28" s="94">
        <v>4362513575</v>
      </c>
      <c r="R28" s="94"/>
    </row>
    <row r="29" spans="1:18" ht="21.75" customHeight="1">
      <c r="A29" s="16" t="s">
        <v>44</v>
      </c>
      <c r="B29" s="18"/>
      <c r="C29" s="30"/>
      <c r="D29" s="18"/>
      <c r="E29" s="30">
        <f>SUM(E8:E28)</f>
        <v>28983562911</v>
      </c>
      <c r="F29" s="18"/>
      <c r="G29" s="30">
        <f>SUM(G8:G28)</f>
        <v>20850674584</v>
      </c>
      <c r="H29" s="18"/>
      <c r="I29" s="30">
        <f>SUM(I8:I28)</f>
        <v>8132888327</v>
      </c>
      <c r="J29" s="18"/>
      <c r="K29" s="30"/>
      <c r="L29" s="18"/>
      <c r="M29" s="30">
        <f>SUM(M8:M28)</f>
        <v>321270525609</v>
      </c>
      <c r="N29" s="18"/>
      <c r="O29" s="30">
        <f>SUM(O8:O28)</f>
        <v>264260448147</v>
      </c>
      <c r="P29" s="18"/>
      <c r="Q29" s="95">
        <f>SUM(Q8:R28)</f>
        <v>57010077462</v>
      </c>
      <c r="R29" s="95"/>
    </row>
  </sheetData>
  <mergeCells count="30">
    <mergeCell ref="Q28:R28"/>
    <mergeCell ref="Q29:R29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2"/>
  <sheetViews>
    <sheetView rightToLeft="1" view="pageBreakPreview" zoomScaleNormal="100" zoomScaleSheetLayoutView="100" workbookViewId="0">
      <selection activeCell="K13" sqref="K13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.140625" bestFit="1" customWidth="1"/>
    <col min="8" max="8" width="1.28515625" customWidth="1"/>
    <col min="9" max="9" width="10.42578125" customWidth="1"/>
    <col min="10" max="10" width="1.28515625" customWidth="1"/>
    <col min="11" max="11" width="13.7109375" bestFit="1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1.75" customHeight="1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7.35" customHeight="1"/>
    <row r="5" spans="1:25" ht="14.45" customHeight="1">
      <c r="A5" s="78" t="s">
        <v>112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25" ht="7.35" customHeight="1"/>
    <row r="7" spans="1:25" ht="14.45" customHeight="1">
      <c r="E7" s="88" t="s">
        <v>77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Y7" s="2" t="s">
        <v>78</v>
      </c>
    </row>
    <row r="8" spans="1:25" ht="36" customHeight="1">
      <c r="A8" s="2" t="s">
        <v>113</v>
      </c>
      <c r="C8" s="2" t="s">
        <v>114</v>
      </c>
      <c r="E8" s="10" t="s">
        <v>47</v>
      </c>
      <c r="F8" s="3"/>
      <c r="G8" s="10" t="s">
        <v>13</v>
      </c>
      <c r="H8" s="3"/>
      <c r="I8" s="10" t="s">
        <v>46</v>
      </c>
      <c r="J8" s="3"/>
      <c r="K8" s="10" t="s">
        <v>115</v>
      </c>
      <c r="L8" s="3"/>
      <c r="M8" s="10" t="s">
        <v>116</v>
      </c>
      <c r="N8" s="3"/>
      <c r="O8" s="10" t="s">
        <v>117</v>
      </c>
      <c r="P8" s="3"/>
      <c r="Q8" s="10" t="s">
        <v>118</v>
      </c>
      <c r="R8" s="3"/>
      <c r="S8" s="10" t="s">
        <v>119</v>
      </c>
      <c r="T8" s="3"/>
      <c r="U8" s="10" t="s">
        <v>120</v>
      </c>
      <c r="V8" s="3"/>
      <c r="W8" s="10" t="s">
        <v>121</v>
      </c>
      <c r="Y8" s="10" t="s">
        <v>121</v>
      </c>
    </row>
    <row r="9" spans="1:25" ht="21.75" customHeight="1">
      <c r="A9" s="51" t="s">
        <v>122</v>
      </c>
      <c r="B9" s="18"/>
      <c r="C9" s="51" t="s">
        <v>123</v>
      </c>
      <c r="D9" s="18"/>
      <c r="E9" s="51" t="s">
        <v>124</v>
      </c>
      <c r="F9" s="18"/>
      <c r="G9" s="49">
        <v>152982000</v>
      </c>
      <c r="H9" s="18"/>
      <c r="I9" s="49">
        <v>22.0718</v>
      </c>
      <c r="J9" s="18"/>
      <c r="K9" s="49">
        <v>3376588107.5999999</v>
      </c>
      <c r="L9" s="18"/>
      <c r="M9" s="49">
        <v>5049693247</v>
      </c>
      <c r="N9" s="18"/>
      <c r="O9" s="49">
        <v>0</v>
      </c>
      <c r="P9" s="18"/>
      <c r="Q9" s="49">
        <v>869343</v>
      </c>
      <c r="R9" s="18"/>
      <c r="S9" s="49">
        <v>0</v>
      </c>
      <c r="T9" s="18"/>
      <c r="U9" s="49">
        <v>0</v>
      </c>
      <c r="V9" s="18"/>
      <c r="W9" s="49">
        <v>-1673974482.4000001</v>
      </c>
      <c r="X9" s="18"/>
      <c r="Y9" s="49">
        <v>-1673974482.4000001</v>
      </c>
    </row>
    <row r="10" spans="1:25" ht="21.75" customHeight="1">
      <c r="A10" s="52" t="s">
        <v>125</v>
      </c>
      <c r="B10" s="18"/>
      <c r="C10" s="52" t="s">
        <v>126</v>
      </c>
      <c r="D10" s="18"/>
      <c r="E10" s="52" t="s">
        <v>127</v>
      </c>
      <c r="F10" s="18"/>
      <c r="G10" s="47">
        <v>260013</v>
      </c>
      <c r="H10" s="18"/>
      <c r="I10" s="47">
        <v>79.915300000000002</v>
      </c>
      <c r="J10" s="18"/>
      <c r="K10" s="47">
        <v>20779016.898899999</v>
      </c>
      <c r="L10" s="18"/>
      <c r="M10" s="47">
        <v>19989524</v>
      </c>
      <c r="N10" s="18"/>
      <c r="O10" s="47">
        <v>0</v>
      </c>
      <c r="P10" s="18"/>
      <c r="Q10" s="47">
        <v>5345</v>
      </c>
      <c r="R10" s="18"/>
      <c r="S10" s="47">
        <v>0</v>
      </c>
      <c r="T10" s="18"/>
      <c r="U10" s="47">
        <v>0</v>
      </c>
      <c r="V10" s="18"/>
      <c r="W10" s="47">
        <v>784147.89889999898</v>
      </c>
      <c r="X10" s="18"/>
      <c r="Y10" s="47">
        <v>881828675.37600005</v>
      </c>
    </row>
    <row r="11" spans="1:25" ht="21.75" customHeight="1">
      <c r="A11" s="53" t="s">
        <v>128</v>
      </c>
      <c r="B11" s="109"/>
      <c r="C11" s="53" t="s">
        <v>129</v>
      </c>
      <c r="D11" s="18"/>
      <c r="E11" s="109"/>
      <c r="F11" s="18"/>
      <c r="G11" s="48">
        <v>0</v>
      </c>
      <c r="H11" s="18"/>
      <c r="I11" s="48">
        <v>0</v>
      </c>
      <c r="J11" s="18"/>
      <c r="K11" s="48">
        <v>0</v>
      </c>
      <c r="L11" s="18"/>
      <c r="M11" s="48">
        <v>0</v>
      </c>
      <c r="N11" s="18"/>
      <c r="O11" s="48">
        <v>0</v>
      </c>
      <c r="P11" s="18"/>
      <c r="Q11" s="48">
        <v>0</v>
      </c>
      <c r="R11" s="18"/>
      <c r="S11" s="48">
        <v>0</v>
      </c>
      <c r="T11" s="18"/>
      <c r="U11" s="48">
        <v>0</v>
      </c>
      <c r="V11" s="18"/>
      <c r="W11" s="48">
        <v>0</v>
      </c>
      <c r="X11" s="18"/>
      <c r="Y11" s="48">
        <v>1311447488</v>
      </c>
    </row>
    <row r="12" spans="1:25" ht="21.75" customHeight="1">
      <c r="A12" s="86" t="s">
        <v>44</v>
      </c>
      <c r="B12" s="86"/>
      <c r="C12" s="86"/>
      <c r="D12" s="18"/>
      <c r="E12" s="54"/>
      <c r="F12" s="18"/>
      <c r="G12" s="54"/>
      <c r="H12" s="18"/>
      <c r="I12" s="54"/>
      <c r="J12" s="18"/>
      <c r="K12" s="54">
        <f>SUM(K9:K11)</f>
        <v>3397367124.4988999</v>
      </c>
      <c r="L12" s="18"/>
      <c r="M12" s="54">
        <f>SUM(M9:M11)</f>
        <v>5069682771</v>
      </c>
      <c r="N12" s="18"/>
      <c r="O12" s="54">
        <v>0</v>
      </c>
      <c r="P12" s="18"/>
      <c r="Q12" s="54">
        <f>SUM(Q9:Q11)</f>
        <v>874688</v>
      </c>
      <c r="R12" s="18"/>
      <c r="S12" s="54">
        <v>0</v>
      </c>
      <c r="T12" s="18"/>
      <c r="U12" s="54">
        <v>0</v>
      </c>
      <c r="V12" s="18"/>
      <c r="W12" s="54">
        <f>SUM(W9:W11)</f>
        <v>-1673190334.5011001</v>
      </c>
      <c r="X12" s="18"/>
      <c r="Y12" s="54">
        <v>519301680.97600001</v>
      </c>
    </row>
  </sheetData>
  <mergeCells count="6">
    <mergeCell ref="A12:C12"/>
    <mergeCell ref="A1:Y1"/>
    <mergeCell ref="A2:Y2"/>
    <mergeCell ref="A3:Y3"/>
    <mergeCell ref="A5:Y5"/>
    <mergeCell ref="E7:W7"/>
  </mergeCells>
  <pageMargins left="0.39" right="0.39" top="0.39" bottom="0.39" header="0" footer="0"/>
  <pageSetup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6"/>
  <sheetViews>
    <sheetView rightToLeft="1" view="pageBreakPreview" zoomScale="60" zoomScaleNormal="100" workbookViewId="0">
      <selection activeCell="Q27" sqref="Q27"/>
    </sheetView>
  </sheetViews>
  <sheetFormatPr defaultRowHeight="12.75"/>
  <cols>
    <col min="1" max="1" width="40.28515625" customWidth="1"/>
    <col min="2" max="2" width="1.28515625" customWidth="1"/>
    <col min="3" max="3" width="13.28515625" bestFit="1" customWidth="1"/>
    <col min="4" max="4" width="1.28515625" customWidth="1"/>
    <col min="5" max="5" width="19.42578125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9.42578125" bestFit="1" customWidth="1"/>
    <col min="14" max="14" width="1.28515625" customWidth="1"/>
    <col min="15" max="15" width="17.7109375" bestFit="1" customWidth="1"/>
    <col min="16" max="16" width="1.28515625" customWidth="1"/>
    <col min="17" max="17" width="16.85546875" customWidth="1"/>
    <col min="18" max="18" width="1.28515625" customWidth="1"/>
    <col min="19" max="19" width="0.28515625" customWidth="1"/>
    <col min="21" max="21" width="13.85546875" bestFit="1" customWidth="1"/>
  </cols>
  <sheetData>
    <row r="1" spans="1:21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1" ht="21.75" customHeight="1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21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21" ht="14.45" customHeight="1"/>
    <row r="5" spans="1:21" ht="14.45" customHeight="1">
      <c r="A5" s="78" t="s">
        <v>130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21" ht="14.45" customHeight="1">
      <c r="A6" s="88" t="s">
        <v>65</v>
      </c>
      <c r="B6" s="18"/>
      <c r="C6" s="88" t="s">
        <v>77</v>
      </c>
      <c r="D6" s="88"/>
      <c r="E6" s="88"/>
      <c r="F6" s="88"/>
      <c r="G6" s="88"/>
      <c r="H6" s="88"/>
      <c r="I6" s="88"/>
      <c r="J6" s="18"/>
      <c r="K6" s="88" t="s">
        <v>78</v>
      </c>
      <c r="L6" s="88"/>
      <c r="M6" s="88"/>
      <c r="N6" s="88"/>
      <c r="O6" s="88"/>
      <c r="P6" s="88"/>
      <c r="Q6" s="88"/>
      <c r="R6" s="88"/>
    </row>
    <row r="7" spans="1:21" ht="38.25" customHeight="1">
      <c r="A7" s="88"/>
      <c r="B7" s="18"/>
      <c r="C7" s="17" t="s">
        <v>13</v>
      </c>
      <c r="D7" s="26"/>
      <c r="E7" s="17" t="s">
        <v>15</v>
      </c>
      <c r="F7" s="26"/>
      <c r="G7" s="17" t="s">
        <v>110</v>
      </c>
      <c r="H7" s="26"/>
      <c r="I7" s="17" t="s">
        <v>131</v>
      </c>
      <c r="J7" s="18"/>
      <c r="K7" s="17" t="s">
        <v>13</v>
      </c>
      <c r="L7" s="26"/>
      <c r="M7" s="17" t="s">
        <v>15</v>
      </c>
      <c r="N7" s="26"/>
      <c r="O7" s="17" t="s">
        <v>110</v>
      </c>
      <c r="P7" s="26"/>
      <c r="Q7" s="89" t="s">
        <v>131</v>
      </c>
      <c r="R7" s="89"/>
    </row>
    <row r="8" spans="1:21" ht="21.75" customHeight="1">
      <c r="A8" s="27" t="s">
        <v>33</v>
      </c>
      <c r="B8" s="18"/>
      <c r="C8" s="19">
        <v>12231150</v>
      </c>
      <c r="D8" s="18"/>
      <c r="E8" s="19">
        <v>80002105246</v>
      </c>
      <c r="F8" s="18"/>
      <c r="G8" s="19">
        <v>67357395602</v>
      </c>
      <c r="H8" s="18"/>
      <c r="I8" s="19">
        <v>12644709644</v>
      </c>
      <c r="J8" s="18"/>
      <c r="K8" s="19">
        <v>12231150</v>
      </c>
      <c r="L8" s="18"/>
      <c r="M8" s="19">
        <v>80002105246</v>
      </c>
      <c r="N8" s="18"/>
      <c r="O8" s="19">
        <v>46068726025</v>
      </c>
      <c r="P8" s="18"/>
      <c r="Q8" s="82">
        <f t="shared" ref="Q8:Q25" si="0">M8-O8</f>
        <v>33933379221</v>
      </c>
      <c r="R8" s="82"/>
      <c r="U8" s="37"/>
    </row>
    <row r="9" spans="1:21" ht="21.75" customHeight="1">
      <c r="A9" s="28" t="s">
        <v>23</v>
      </c>
      <c r="B9" s="18"/>
      <c r="C9" s="21">
        <v>1750000</v>
      </c>
      <c r="D9" s="18"/>
      <c r="E9" s="21">
        <v>6045066562</v>
      </c>
      <c r="F9" s="18"/>
      <c r="G9" s="21">
        <v>5103949725</v>
      </c>
      <c r="H9" s="18"/>
      <c r="I9" s="21">
        <v>941116837</v>
      </c>
      <c r="J9" s="18"/>
      <c r="K9" s="21">
        <v>1750000</v>
      </c>
      <c r="L9" s="18"/>
      <c r="M9" s="21">
        <v>6045066562</v>
      </c>
      <c r="N9" s="18"/>
      <c r="O9" s="21">
        <v>4032157879</v>
      </c>
      <c r="P9" s="18"/>
      <c r="Q9" s="84">
        <f t="shared" si="0"/>
        <v>2012908683</v>
      </c>
      <c r="R9" s="84"/>
      <c r="U9" s="37"/>
    </row>
    <row r="10" spans="1:21" ht="21.75" customHeight="1">
      <c r="A10" s="28" t="s">
        <v>27</v>
      </c>
      <c r="B10" s="18"/>
      <c r="C10" s="21">
        <v>1000000</v>
      </c>
      <c r="D10" s="18"/>
      <c r="E10" s="21">
        <v>7395732000</v>
      </c>
      <c r="F10" s="18"/>
      <c r="G10" s="21">
        <v>6769480500</v>
      </c>
      <c r="H10" s="18"/>
      <c r="I10" s="21">
        <v>626251500</v>
      </c>
      <c r="J10" s="18"/>
      <c r="K10" s="21">
        <v>1000000</v>
      </c>
      <c r="L10" s="18"/>
      <c r="M10" s="21">
        <v>7395732000</v>
      </c>
      <c r="N10" s="18"/>
      <c r="O10" s="21">
        <v>5766451177</v>
      </c>
      <c r="P10" s="18"/>
      <c r="Q10" s="84">
        <f t="shared" si="0"/>
        <v>1629280823</v>
      </c>
      <c r="R10" s="84"/>
    </row>
    <row r="11" spans="1:21" ht="21.75" customHeight="1">
      <c r="A11" s="28" t="s">
        <v>20</v>
      </c>
      <c r="B11" s="18"/>
      <c r="C11" s="21">
        <v>220500</v>
      </c>
      <c r="D11" s="18"/>
      <c r="E11" s="21">
        <v>1983651626</v>
      </c>
      <c r="F11" s="18"/>
      <c r="G11" s="21">
        <v>1716242235</v>
      </c>
      <c r="H11" s="18"/>
      <c r="I11" s="21">
        <v>267409391</v>
      </c>
      <c r="J11" s="18"/>
      <c r="K11" s="21">
        <v>220500</v>
      </c>
      <c r="L11" s="18"/>
      <c r="M11" s="21">
        <v>1983651626</v>
      </c>
      <c r="N11" s="18"/>
      <c r="O11" s="21">
        <v>1546519956</v>
      </c>
      <c r="P11" s="18"/>
      <c r="Q11" s="84">
        <f t="shared" si="0"/>
        <v>437131670</v>
      </c>
      <c r="R11" s="84"/>
    </row>
    <row r="12" spans="1:21" ht="21.75" customHeight="1">
      <c r="A12" s="28" t="s">
        <v>34</v>
      </c>
      <c r="B12" s="18"/>
      <c r="C12" s="21">
        <v>1041186</v>
      </c>
      <c r="D12" s="18"/>
      <c r="E12" s="21">
        <v>6592892308</v>
      </c>
      <c r="F12" s="18"/>
      <c r="G12" s="21">
        <v>7425456939</v>
      </c>
      <c r="H12" s="18"/>
      <c r="I12" s="21">
        <v>-832564630</v>
      </c>
      <c r="J12" s="18"/>
      <c r="K12" s="21">
        <v>1041186</v>
      </c>
      <c r="L12" s="18"/>
      <c r="M12" s="21">
        <v>6592892308</v>
      </c>
      <c r="N12" s="18"/>
      <c r="O12" s="21">
        <v>2858748500</v>
      </c>
      <c r="P12" s="18"/>
      <c r="Q12" s="84">
        <f t="shared" si="0"/>
        <v>3734143808</v>
      </c>
      <c r="R12" s="84"/>
    </row>
    <row r="13" spans="1:21" ht="21.75" customHeight="1">
      <c r="A13" s="28" t="s">
        <v>28</v>
      </c>
      <c r="B13" s="18"/>
      <c r="C13" s="21">
        <v>4008660</v>
      </c>
      <c r="D13" s="18"/>
      <c r="E13" s="21">
        <v>11380612998</v>
      </c>
      <c r="F13" s="18"/>
      <c r="G13" s="21">
        <v>11125585256</v>
      </c>
      <c r="H13" s="18"/>
      <c r="I13" s="21">
        <v>255027742</v>
      </c>
      <c r="J13" s="18"/>
      <c r="K13" s="21">
        <v>4008660</v>
      </c>
      <c r="L13" s="18"/>
      <c r="M13" s="21">
        <v>11380612998</v>
      </c>
      <c r="N13" s="18"/>
      <c r="O13" s="21">
        <v>9221205419</v>
      </c>
      <c r="P13" s="18"/>
      <c r="Q13" s="84">
        <f t="shared" si="0"/>
        <v>2159407579</v>
      </c>
      <c r="R13" s="84"/>
    </row>
    <row r="14" spans="1:21" ht="21.75" customHeight="1">
      <c r="A14" s="28" t="s">
        <v>22</v>
      </c>
      <c r="B14" s="18"/>
      <c r="C14" s="21">
        <v>509934265</v>
      </c>
      <c r="D14" s="18"/>
      <c r="E14" s="21">
        <v>309715995391</v>
      </c>
      <c r="F14" s="18"/>
      <c r="G14" s="21">
        <v>230132670879</v>
      </c>
      <c r="H14" s="18"/>
      <c r="I14" s="21">
        <v>79583324512</v>
      </c>
      <c r="J14" s="18"/>
      <c r="K14" s="21">
        <v>509934265</v>
      </c>
      <c r="L14" s="18"/>
      <c r="M14" s="21">
        <v>309715995391</v>
      </c>
      <c r="N14" s="18"/>
      <c r="O14" s="21">
        <v>158924041254</v>
      </c>
      <c r="P14" s="18"/>
      <c r="Q14" s="84">
        <f t="shared" si="0"/>
        <v>150791954137</v>
      </c>
      <c r="R14" s="84"/>
    </row>
    <row r="15" spans="1:21" ht="21.75" customHeight="1">
      <c r="A15" s="28" t="s">
        <v>36</v>
      </c>
      <c r="B15" s="18"/>
      <c r="C15" s="21">
        <v>20833333</v>
      </c>
      <c r="D15" s="18"/>
      <c r="E15" s="21">
        <v>78053633126</v>
      </c>
      <c r="F15" s="18"/>
      <c r="G15" s="21">
        <v>91580789849</v>
      </c>
      <c r="H15" s="18"/>
      <c r="I15" s="21">
        <v>-13527156722</v>
      </c>
      <c r="J15" s="18"/>
      <c r="K15" s="21">
        <v>20833333</v>
      </c>
      <c r="L15" s="18"/>
      <c r="M15" s="21">
        <v>78053633126</v>
      </c>
      <c r="N15" s="18"/>
      <c r="O15" s="21">
        <v>80612112241</v>
      </c>
      <c r="P15" s="18"/>
      <c r="Q15" s="84">
        <f t="shared" si="0"/>
        <v>-2558479115</v>
      </c>
      <c r="R15" s="84"/>
    </row>
    <row r="16" spans="1:21" ht="21.75" customHeight="1">
      <c r="A16" s="28" t="s">
        <v>31</v>
      </c>
      <c r="B16" s="18"/>
      <c r="C16" s="21">
        <v>6056764</v>
      </c>
      <c r="D16" s="18"/>
      <c r="E16" s="21">
        <v>5388549997</v>
      </c>
      <c r="F16" s="18"/>
      <c r="G16" s="21">
        <v>6111037148</v>
      </c>
      <c r="H16" s="18"/>
      <c r="I16" s="21">
        <v>-722487150</v>
      </c>
      <c r="J16" s="18"/>
      <c r="K16" s="21">
        <v>6056764</v>
      </c>
      <c r="L16" s="18"/>
      <c r="M16" s="21">
        <v>5388549997</v>
      </c>
      <c r="N16" s="18"/>
      <c r="O16" s="21">
        <v>4667159970</v>
      </c>
      <c r="P16" s="18"/>
      <c r="Q16" s="84">
        <f t="shared" si="0"/>
        <v>721390027</v>
      </c>
      <c r="R16" s="84"/>
    </row>
    <row r="17" spans="1:18" ht="21.75" customHeight="1">
      <c r="A17" s="28" t="s">
        <v>37</v>
      </c>
      <c r="B17" s="18"/>
      <c r="C17" s="21">
        <v>53899976</v>
      </c>
      <c r="D17" s="18"/>
      <c r="E17" s="21">
        <v>123768116339</v>
      </c>
      <c r="F17" s="18"/>
      <c r="G17" s="21">
        <v>121892841849</v>
      </c>
      <c r="H17" s="18"/>
      <c r="I17" s="21">
        <v>1875274490</v>
      </c>
      <c r="J17" s="18"/>
      <c r="K17" s="21">
        <v>53899976</v>
      </c>
      <c r="L17" s="18"/>
      <c r="M17" s="21">
        <v>123768116339</v>
      </c>
      <c r="N17" s="18"/>
      <c r="O17" s="21">
        <v>86101888726</v>
      </c>
      <c r="P17" s="18"/>
      <c r="Q17" s="84">
        <f t="shared" si="0"/>
        <v>37666227613</v>
      </c>
      <c r="R17" s="84"/>
    </row>
    <row r="18" spans="1:18" ht="21.75" customHeight="1">
      <c r="A18" s="28" t="s">
        <v>32</v>
      </c>
      <c r="B18" s="18"/>
      <c r="C18" s="21">
        <v>3250000</v>
      </c>
      <c r="D18" s="18"/>
      <c r="E18" s="21">
        <v>4413084975</v>
      </c>
      <c r="F18" s="18"/>
      <c r="G18" s="21">
        <v>5071194652</v>
      </c>
      <c r="H18" s="18"/>
      <c r="I18" s="21">
        <v>-658109677</v>
      </c>
      <c r="J18" s="18"/>
      <c r="K18" s="21">
        <v>3250000</v>
      </c>
      <c r="L18" s="18"/>
      <c r="M18" s="21">
        <v>4413084975</v>
      </c>
      <c r="N18" s="18"/>
      <c r="O18" s="21">
        <v>3910047106</v>
      </c>
      <c r="P18" s="18"/>
      <c r="Q18" s="84">
        <f t="shared" si="0"/>
        <v>503037869</v>
      </c>
      <c r="R18" s="84"/>
    </row>
    <row r="19" spans="1:18" ht="21.75" customHeight="1">
      <c r="A19" s="28" t="s">
        <v>24</v>
      </c>
      <c r="B19" s="18"/>
      <c r="C19" s="21">
        <v>45334333</v>
      </c>
      <c r="D19" s="18"/>
      <c r="E19" s="21">
        <v>73365158573</v>
      </c>
      <c r="F19" s="18"/>
      <c r="G19" s="21">
        <v>65478854673</v>
      </c>
      <c r="H19" s="18"/>
      <c r="I19" s="21">
        <v>7886303900</v>
      </c>
      <c r="J19" s="18"/>
      <c r="K19" s="21">
        <v>45334333</v>
      </c>
      <c r="L19" s="18"/>
      <c r="M19" s="21">
        <v>73365158573</v>
      </c>
      <c r="N19" s="18"/>
      <c r="O19" s="21">
        <v>75788326447</v>
      </c>
      <c r="P19" s="18"/>
      <c r="Q19" s="84">
        <f t="shared" si="0"/>
        <v>-2423167874</v>
      </c>
      <c r="R19" s="84"/>
    </row>
    <row r="20" spans="1:18" ht="21.75" customHeight="1">
      <c r="A20" s="28" t="s">
        <v>43</v>
      </c>
      <c r="B20" s="18"/>
      <c r="C20" s="21">
        <v>28000000</v>
      </c>
      <c r="D20" s="18"/>
      <c r="E20" s="21">
        <v>16199038800</v>
      </c>
      <c r="F20" s="18"/>
      <c r="G20" s="21">
        <v>17531728245</v>
      </c>
      <c r="H20" s="18"/>
      <c r="I20" s="21">
        <v>-1332689445</v>
      </c>
      <c r="J20" s="18"/>
      <c r="K20" s="21">
        <v>28000000</v>
      </c>
      <c r="L20" s="18"/>
      <c r="M20" s="21">
        <v>16199038800</v>
      </c>
      <c r="N20" s="18"/>
      <c r="O20" s="21">
        <v>17531728245</v>
      </c>
      <c r="P20" s="18"/>
      <c r="Q20" s="84">
        <f t="shared" si="0"/>
        <v>-1332689445</v>
      </c>
      <c r="R20" s="84"/>
    </row>
    <row r="21" spans="1:18" ht="21.75" customHeight="1">
      <c r="A21" s="28" t="s">
        <v>38</v>
      </c>
      <c r="B21" s="18"/>
      <c r="C21" s="21">
        <v>36844497</v>
      </c>
      <c r="D21" s="18"/>
      <c r="E21" s="21">
        <v>212426579008</v>
      </c>
      <c r="F21" s="18"/>
      <c r="G21" s="21">
        <v>220209755035</v>
      </c>
      <c r="H21" s="18"/>
      <c r="I21" s="21">
        <v>-7783176026</v>
      </c>
      <c r="J21" s="18"/>
      <c r="K21" s="21">
        <v>36844497</v>
      </c>
      <c r="L21" s="18"/>
      <c r="M21" s="21">
        <v>212426579008</v>
      </c>
      <c r="N21" s="18"/>
      <c r="O21" s="21">
        <v>180184031776</v>
      </c>
      <c r="P21" s="18"/>
      <c r="Q21" s="84">
        <f t="shared" si="0"/>
        <v>32242547232</v>
      </c>
      <c r="R21" s="84"/>
    </row>
    <row r="22" spans="1:18" ht="21.75" customHeight="1">
      <c r="A22" s="28" t="s">
        <v>30</v>
      </c>
      <c r="B22" s="18"/>
      <c r="C22" s="21">
        <v>195687746</v>
      </c>
      <c r="D22" s="18"/>
      <c r="E22" s="21">
        <v>106987872151</v>
      </c>
      <c r="F22" s="18"/>
      <c r="G22" s="21">
        <v>69055808388</v>
      </c>
      <c r="H22" s="18"/>
      <c r="I22" s="21">
        <v>37932063763</v>
      </c>
      <c r="J22" s="18"/>
      <c r="K22" s="21">
        <v>195687746</v>
      </c>
      <c r="L22" s="18"/>
      <c r="M22" s="21">
        <v>106987872151</v>
      </c>
      <c r="N22" s="18"/>
      <c r="O22" s="21">
        <v>56889481472</v>
      </c>
      <c r="P22" s="18"/>
      <c r="Q22" s="84">
        <f t="shared" si="0"/>
        <v>50098390679</v>
      </c>
      <c r="R22" s="84"/>
    </row>
    <row r="23" spans="1:18" ht="21.75" customHeight="1">
      <c r="A23" s="28" t="s">
        <v>89</v>
      </c>
      <c r="B23" s="18"/>
      <c r="C23" s="21">
        <v>9467</v>
      </c>
      <c r="D23" s="18"/>
      <c r="E23" s="21">
        <v>82165229040</v>
      </c>
      <c r="F23" s="18"/>
      <c r="G23" s="21">
        <v>78664703918</v>
      </c>
      <c r="H23" s="18"/>
      <c r="I23" s="21">
        <v>3500525122</v>
      </c>
      <c r="J23" s="18"/>
      <c r="K23" s="21">
        <v>9467</v>
      </c>
      <c r="L23" s="18"/>
      <c r="M23" s="21">
        <v>82165229040</v>
      </c>
      <c r="N23" s="18"/>
      <c r="O23" s="21">
        <v>79926645808</v>
      </c>
      <c r="P23" s="18"/>
      <c r="Q23" s="84">
        <f t="shared" si="0"/>
        <v>2238583232</v>
      </c>
      <c r="R23" s="84"/>
    </row>
    <row r="24" spans="1:18" ht="21.75" customHeight="1">
      <c r="A24" s="28" t="s">
        <v>29</v>
      </c>
      <c r="B24" s="18"/>
      <c r="C24" s="21">
        <v>35838502</v>
      </c>
      <c r="D24" s="18"/>
      <c r="E24" s="21">
        <v>96152584602</v>
      </c>
      <c r="F24" s="18"/>
      <c r="G24" s="21">
        <v>88671279390</v>
      </c>
      <c r="H24" s="18"/>
      <c r="I24" s="21">
        <v>7481305212</v>
      </c>
      <c r="J24" s="18"/>
      <c r="K24" s="21">
        <v>35838502</v>
      </c>
      <c r="L24" s="18"/>
      <c r="M24" s="21">
        <v>96152584602</v>
      </c>
      <c r="N24" s="18"/>
      <c r="O24" s="21">
        <v>76499857610</v>
      </c>
      <c r="P24" s="18"/>
      <c r="Q24" s="84">
        <f t="shared" si="0"/>
        <v>19652726992</v>
      </c>
      <c r="R24" s="84"/>
    </row>
    <row r="25" spans="1:18" ht="21.75" customHeight="1">
      <c r="A25" s="29" t="s">
        <v>21</v>
      </c>
      <c r="B25" s="18"/>
      <c r="C25" s="23">
        <v>64400000</v>
      </c>
      <c r="D25" s="18"/>
      <c r="E25" s="23">
        <v>111261233160</v>
      </c>
      <c r="F25" s="18"/>
      <c r="G25" s="23">
        <v>101594693340</v>
      </c>
      <c r="H25" s="18"/>
      <c r="I25" s="23">
        <v>9666539820</v>
      </c>
      <c r="J25" s="18"/>
      <c r="K25" s="23">
        <v>64400000</v>
      </c>
      <c r="L25" s="18"/>
      <c r="M25" s="23">
        <v>111261233160</v>
      </c>
      <c r="N25" s="18"/>
      <c r="O25" s="23">
        <v>98936745126</v>
      </c>
      <c r="P25" s="18"/>
      <c r="Q25" s="94">
        <f t="shared" si="0"/>
        <v>12324488034</v>
      </c>
      <c r="R25" s="94"/>
    </row>
    <row r="26" spans="1:18" ht="21.75" customHeight="1">
      <c r="A26" s="16" t="s">
        <v>44</v>
      </c>
      <c r="B26" s="18"/>
      <c r="C26" s="30"/>
      <c r="D26" s="18"/>
      <c r="E26" s="30">
        <f>SUM(E8:E25)</f>
        <v>1333297135902</v>
      </c>
      <c r="F26" s="18"/>
      <c r="G26" s="30">
        <f>SUM(G8:G25)</f>
        <v>1195493467623</v>
      </c>
      <c r="H26" s="18"/>
      <c r="I26" s="30">
        <f>SUM(I8:I25)</f>
        <v>137803668283</v>
      </c>
      <c r="J26" s="18"/>
      <c r="K26" s="30"/>
      <c r="L26" s="18"/>
      <c r="M26" s="30">
        <f>SUM(M8:M25)</f>
        <v>1333297135902</v>
      </c>
      <c r="N26" s="18"/>
      <c r="O26" s="30">
        <f>SUM(O8:O25)</f>
        <v>989465874737</v>
      </c>
      <c r="P26" s="18"/>
      <c r="Q26" s="95">
        <f>SUM(Q8:R25)</f>
        <v>343831261165</v>
      </c>
      <c r="R26" s="95"/>
    </row>
  </sheetData>
  <mergeCells count="27">
    <mergeCell ref="Q23:R23"/>
    <mergeCell ref="Q24:R24"/>
    <mergeCell ref="Q25:R25"/>
    <mergeCell ref="Q26:R26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4"/>
  <sheetViews>
    <sheetView rightToLeft="1" tabSelected="1" view="pageBreakPreview" zoomScale="60" zoomScaleNormal="85" workbookViewId="0">
      <selection activeCell="N47" sqref="N47"/>
    </sheetView>
  </sheetViews>
  <sheetFormatPr defaultRowHeight="12.75"/>
  <cols>
    <col min="1" max="1" width="16.28515625" customWidth="1"/>
    <col min="2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6.7109375" bestFit="1" customWidth="1"/>
    <col min="9" max="9" width="1.28515625" customWidth="1"/>
    <col min="10" max="10" width="18.5703125" bestFit="1" customWidth="1"/>
    <col min="11" max="11" width="1.28515625" customWidth="1"/>
    <col min="12" max="12" width="14.28515625" customWidth="1"/>
    <col min="13" max="13" width="1.28515625" customWidth="1"/>
    <col min="14" max="14" width="17" bestFit="1" customWidth="1"/>
    <col min="15" max="15" width="1.28515625" customWidth="1"/>
    <col min="16" max="16" width="14.28515625" customWidth="1"/>
    <col min="17" max="17" width="1.28515625" customWidth="1"/>
    <col min="18" max="18" width="15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8.28515625" bestFit="1" customWidth="1"/>
    <col min="25" max="25" width="1.28515625" customWidth="1"/>
    <col min="26" max="26" width="18.85546875" bestFit="1" customWidth="1"/>
    <col min="27" max="27" width="1.28515625" customWidth="1"/>
    <col min="28" max="28" width="15.5703125" customWidth="1"/>
    <col min="29" max="29" width="0.28515625" customWidth="1"/>
    <col min="31" max="31" width="11.28515625" bestFit="1" customWidth="1"/>
    <col min="32" max="32" width="28.28515625" style="45" bestFit="1" customWidth="1"/>
  </cols>
  <sheetData>
    <row r="1" spans="1:32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32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32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32" ht="23.25" customHeight="1">
      <c r="A4" s="31" t="s">
        <v>3</v>
      </c>
      <c r="B4" s="78" t="s">
        <v>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32" ht="24.75" customHeight="1">
      <c r="A5" s="78" t="s">
        <v>5</v>
      </c>
      <c r="B5" s="78"/>
      <c r="C5" s="78" t="s">
        <v>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32" ht="14.45" customHeight="1">
      <c r="F6" s="79" t="s">
        <v>7</v>
      </c>
      <c r="G6" s="79"/>
      <c r="H6" s="79"/>
      <c r="I6" s="79"/>
      <c r="J6" s="79"/>
      <c r="L6" s="79" t="s">
        <v>8</v>
      </c>
      <c r="M6" s="79"/>
      <c r="N6" s="79"/>
      <c r="O6" s="79"/>
      <c r="P6" s="79"/>
      <c r="Q6" s="79"/>
      <c r="R6" s="79"/>
      <c r="T6" s="79" t="s">
        <v>9</v>
      </c>
      <c r="U6" s="79"/>
      <c r="V6" s="79"/>
      <c r="W6" s="79"/>
      <c r="X6" s="79"/>
      <c r="Y6" s="79"/>
      <c r="Z6" s="79"/>
      <c r="AA6" s="79"/>
      <c r="AB6" s="79"/>
      <c r="AF6" s="46"/>
    </row>
    <row r="7" spans="1:32" ht="14.45" customHeight="1">
      <c r="F7" s="3"/>
      <c r="G7" s="3"/>
      <c r="H7" s="3"/>
      <c r="I7" s="3"/>
      <c r="J7" s="3"/>
      <c r="L7" s="80" t="s">
        <v>10</v>
      </c>
      <c r="M7" s="80"/>
      <c r="N7" s="80"/>
      <c r="O7" s="3"/>
      <c r="P7" s="80" t="s">
        <v>11</v>
      </c>
      <c r="Q7" s="80"/>
      <c r="R7" s="80"/>
      <c r="T7" s="3"/>
      <c r="U7" s="3"/>
      <c r="V7" s="3"/>
      <c r="W7" s="3"/>
      <c r="X7" s="3"/>
      <c r="Y7" s="3"/>
      <c r="Z7" s="3"/>
      <c r="AA7" s="3"/>
      <c r="AB7" s="3"/>
    </row>
    <row r="8" spans="1:32" ht="14.45" customHeight="1">
      <c r="A8" s="79" t="s">
        <v>12</v>
      </c>
      <c r="B8" s="79"/>
      <c r="C8" s="79"/>
      <c r="E8" s="79" t="s">
        <v>13</v>
      </c>
      <c r="F8" s="79"/>
      <c r="H8" s="32" t="s">
        <v>14</v>
      </c>
      <c r="J8" s="32" t="s">
        <v>15</v>
      </c>
      <c r="L8" s="33" t="s">
        <v>13</v>
      </c>
      <c r="M8" s="3"/>
      <c r="N8" s="33" t="s">
        <v>14</v>
      </c>
      <c r="P8" s="33" t="s">
        <v>13</v>
      </c>
      <c r="Q8" s="3"/>
      <c r="R8" s="33" t="s">
        <v>16</v>
      </c>
      <c r="T8" s="32" t="s">
        <v>13</v>
      </c>
      <c r="V8" s="32" t="s">
        <v>17</v>
      </c>
      <c r="X8" s="32" t="s">
        <v>14</v>
      </c>
      <c r="Z8" s="32" t="s">
        <v>15</v>
      </c>
      <c r="AB8" s="32" t="s">
        <v>18</v>
      </c>
    </row>
    <row r="9" spans="1:32" ht="21.75" customHeight="1">
      <c r="A9" s="81" t="s">
        <v>19</v>
      </c>
      <c r="B9" s="81"/>
      <c r="C9" s="81"/>
      <c r="E9" s="82">
        <v>260013</v>
      </c>
      <c r="F9" s="82"/>
      <c r="G9" s="18"/>
      <c r="H9" s="34">
        <v>19989524</v>
      </c>
      <c r="I9" s="18"/>
      <c r="J9" s="34">
        <v>33273093.971519999</v>
      </c>
      <c r="K9" s="18"/>
      <c r="L9" s="34">
        <v>0</v>
      </c>
      <c r="M9" s="18"/>
      <c r="N9" s="34">
        <v>0</v>
      </c>
      <c r="O9" s="18"/>
      <c r="P9" s="34">
        <v>0</v>
      </c>
      <c r="Q9" s="18"/>
      <c r="R9" s="34">
        <v>0</v>
      </c>
      <c r="S9" s="18"/>
      <c r="T9" s="34">
        <v>0</v>
      </c>
      <c r="U9" s="18"/>
      <c r="V9" s="34">
        <v>0</v>
      </c>
      <c r="W9" s="18"/>
      <c r="X9" s="34">
        <v>0</v>
      </c>
      <c r="Y9" s="18"/>
      <c r="Z9" s="34">
        <v>0</v>
      </c>
      <c r="AA9" s="18"/>
      <c r="AB9" s="20">
        <v>0</v>
      </c>
    </row>
    <row r="10" spans="1:32" ht="21.75" customHeight="1">
      <c r="A10" s="83" t="s">
        <v>20</v>
      </c>
      <c r="B10" s="83"/>
      <c r="C10" s="83"/>
      <c r="E10" s="84">
        <v>220500</v>
      </c>
      <c r="F10" s="84"/>
      <c r="G10" s="18"/>
      <c r="H10" s="35">
        <v>1546519956</v>
      </c>
      <c r="I10" s="18"/>
      <c r="J10" s="35">
        <v>1716242235.75</v>
      </c>
      <c r="K10" s="18"/>
      <c r="L10" s="35">
        <v>0</v>
      </c>
      <c r="M10" s="18"/>
      <c r="N10" s="35">
        <v>0</v>
      </c>
      <c r="O10" s="18"/>
      <c r="P10" s="35">
        <v>0</v>
      </c>
      <c r="Q10" s="18"/>
      <c r="R10" s="35">
        <v>0</v>
      </c>
      <c r="S10" s="18"/>
      <c r="T10" s="35">
        <v>220500</v>
      </c>
      <c r="U10" s="18"/>
      <c r="V10" s="35">
        <v>9050</v>
      </c>
      <c r="W10" s="18"/>
      <c r="X10" s="35">
        <v>1546519956</v>
      </c>
      <c r="Y10" s="18"/>
      <c r="Z10" s="35">
        <v>1983651626.25</v>
      </c>
      <c r="AA10" s="18"/>
      <c r="AB10" s="22">
        <v>0.14000000000000001</v>
      </c>
    </row>
    <row r="11" spans="1:32" ht="21.75" customHeight="1">
      <c r="A11" s="83" t="s">
        <v>21</v>
      </c>
      <c r="B11" s="83"/>
      <c r="C11" s="83"/>
      <c r="E11" s="84">
        <v>64400000</v>
      </c>
      <c r="F11" s="84"/>
      <c r="G11" s="18"/>
      <c r="H11" s="35">
        <v>154390620179</v>
      </c>
      <c r="I11" s="18"/>
      <c r="J11" s="35">
        <v>101594693340</v>
      </c>
      <c r="K11" s="18"/>
      <c r="L11" s="35">
        <v>0</v>
      </c>
      <c r="M11" s="18"/>
      <c r="N11" s="35">
        <v>0</v>
      </c>
      <c r="O11" s="18"/>
      <c r="P11" s="35">
        <v>0</v>
      </c>
      <c r="Q11" s="18"/>
      <c r="R11" s="35">
        <v>0</v>
      </c>
      <c r="S11" s="18"/>
      <c r="T11" s="35">
        <v>64400000</v>
      </c>
      <c r="U11" s="18"/>
      <c r="V11" s="35">
        <v>1738</v>
      </c>
      <c r="W11" s="18"/>
      <c r="X11" s="35">
        <v>154390620179</v>
      </c>
      <c r="Y11" s="18"/>
      <c r="Z11" s="35">
        <v>111261233160</v>
      </c>
      <c r="AA11" s="18"/>
      <c r="AB11" s="22">
        <v>7.97</v>
      </c>
    </row>
    <row r="12" spans="1:32" ht="21.75" customHeight="1">
      <c r="A12" s="83" t="s">
        <v>22</v>
      </c>
      <c r="B12" s="83"/>
      <c r="C12" s="83"/>
      <c r="E12" s="84">
        <v>509934265</v>
      </c>
      <c r="F12" s="84"/>
      <c r="G12" s="18"/>
      <c r="H12" s="35">
        <v>194956716119</v>
      </c>
      <c r="I12" s="18"/>
      <c r="J12" s="35">
        <v>230132670879.95599</v>
      </c>
      <c r="K12" s="18"/>
      <c r="L12" s="35">
        <v>0</v>
      </c>
      <c r="M12" s="18"/>
      <c r="N12" s="35">
        <v>0</v>
      </c>
      <c r="O12" s="18"/>
      <c r="P12" s="35">
        <v>0</v>
      </c>
      <c r="Q12" s="18"/>
      <c r="R12" s="35">
        <v>0</v>
      </c>
      <c r="S12" s="18"/>
      <c r="T12" s="35">
        <v>509934265</v>
      </c>
      <c r="U12" s="18"/>
      <c r="V12" s="35">
        <v>611</v>
      </c>
      <c r="W12" s="18"/>
      <c r="X12" s="35">
        <v>194956716119</v>
      </c>
      <c r="Y12" s="18"/>
      <c r="Z12" s="35">
        <v>309715995391.30603</v>
      </c>
      <c r="AA12" s="18"/>
      <c r="AB12" s="22">
        <v>22.2</v>
      </c>
    </row>
    <row r="13" spans="1:32" ht="21.75" customHeight="1">
      <c r="A13" s="83" t="s">
        <v>23</v>
      </c>
      <c r="B13" s="83"/>
      <c r="C13" s="83"/>
      <c r="E13" s="84">
        <v>1750000</v>
      </c>
      <c r="F13" s="84"/>
      <c r="G13" s="18"/>
      <c r="H13" s="35">
        <v>4032157879</v>
      </c>
      <c r="I13" s="18"/>
      <c r="J13" s="35">
        <v>5103949725</v>
      </c>
      <c r="K13" s="18"/>
      <c r="L13" s="35">
        <v>0</v>
      </c>
      <c r="M13" s="18"/>
      <c r="N13" s="35">
        <v>0</v>
      </c>
      <c r="O13" s="18"/>
      <c r="P13" s="35">
        <v>0</v>
      </c>
      <c r="Q13" s="18"/>
      <c r="R13" s="35">
        <v>0</v>
      </c>
      <c r="S13" s="18"/>
      <c r="T13" s="35">
        <v>1750000</v>
      </c>
      <c r="U13" s="18"/>
      <c r="V13" s="35">
        <v>3475</v>
      </c>
      <c r="W13" s="18"/>
      <c r="X13" s="35">
        <v>4032157879</v>
      </c>
      <c r="Y13" s="18"/>
      <c r="Z13" s="35">
        <v>6045066562.5</v>
      </c>
      <c r="AA13" s="18"/>
      <c r="AB13" s="22">
        <v>0.43</v>
      </c>
    </row>
    <row r="14" spans="1:32" ht="21.75" customHeight="1">
      <c r="A14" s="83" t="s">
        <v>24</v>
      </c>
      <c r="B14" s="83"/>
      <c r="C14" s="83"/>
      <c r="E14" s="84">
        <v>45334333</v>
      </c>
      <c r="F14" s="84"/>
      <c r="G14" s="18"/>
      <c r="H14" s="35">
        <v>94494585949</v>
      </c>
      <c r="I14" s="18"/>
      <c r="J14" s="35">
        <v>65478854673.198402</v>
      </c>
      <c r="K14" s="18"/>
      <c r="L14" s="35">
        <v>0</v>
      </c>
      <c r="M14" s="18"/>
      <c r="N14" s="35">
        <v>0</v>
      </c>
      <c r="O14" s="18"/>
      <c r="P14" s="35">
        <v>0</v>
      </c>
      <c r="Q14" s="18"/>
      <c r="R14" s="35">
        <v>0</v>
      </c>
      <c r="S14" s="18"/>
      <c r="T14" s="35">
        <v>45334333</v>
      </c>
      <c r="U14" s="18"/>
      <c r="V14" s="35">
        <v>1628</v>
      </c>
      <c r="W14" s="18"/>
      <c r="X14" s="35">
        <v>94494585949</v>
      </c>
      <c r="Y14" s="18"/>
      <c r="Z14" s="35">
        <v>73365158573.962204</v>
      </c>
      <c r="AA14" s="18"/>
      <c r="AB14" s="22">
        <v>5.26</v>
      </c>
    </row>
    <row r="15" spans="1:32" ht="21.75" customHeight="1">
      <c r="A15" s="83" t="s">
        <v>25</v>
      </c>
      <c r="B15" s="83"/>
      <c r="C15" s="83"/>
      <c r="E15" s="84">
        <v>114507</v>
      </c>
      <c r="F15" s="84"/>
      <c r="G15" s="18"/>
      <c r="H15" s="35">
        <v>4708634293</v>
      </c>
      <c r="I15" s="18"/>
      <c r="J15" s="35">
        <v>6112439195.8950005</v>
      </c>
      <c r="K15" s="18"/>
      <c r="L15" s="35">
        <v>0</v>
      </c>
      <c r="M15" s="18"/>
      <c r="N15" s="35">
        <v>0</v>
      </c>
      <c r="O15" s="18"/>
      <c r="P15" s="35">
        <v>-114507</v>
      </c>
      <c r="Q15" s="18"/>
      <c r="R15" s="35">
        <v>6066932961</v>
      </c>
      <c r="S15" s="18"/>
      <c r="T15" s="35">
        <v>0</v>
      </c>
      <c r="U15" s="18"/>
      <c r="V15" s="35">
        <v>0</v>
      </c>
      <c r="W15" s="18"/>
      <c r="X15" s="35">
        <v>0</v>
      </c>
      <c r="Y15" s="18"/>
      <c r="Z15" s="35">
        <v>0</v>
      </c>
      <c r="AA15" s="18"/>
      <c r="AB15" s="22">
        <v>0</v>
      </c>
    </row>
    <row r="16" spans="1:32" ht="21.75" customHeight="1">
      <c r="A16" s="83" t="s">
        <v>26</v>
      </c>
      <c r="B16" s="83"/>
      <c r="C16" s="83"/>
      <c r="E16" s="84">
        <v>900000</v>
      </c>
      <c r="F16" s="84"/>
      <c r="G16" s="18"/>
      <c r="H16" s="35">
        <v>2990532927</v>
      </c>
      <c r="I16" s="18"/>
      <c r="J16" s="35">
        <v>3117837825</v>
      </c>
      <c r="K16" s="18"/>
      <c r="L16" s="35">
        <v>0</v>
      </c>
      <c r="M16" s="18"/>
      <c r="N16" s="35">
        <v>0</v>
      </c>
      <c r="O16" s="18"/>
      <c r="P16" s="35">
        <v>-900000</v>
      </c>
      <c r="Q16" s="18"/>
      <c r="R16" s="35">
        <v>3277084668</v>
      </c>
      <c r="S16" s="18"/>
      <c r="T16" s="35">
        <v>0</v>
      </c>
      <c r="U16" s="18"/>
      <c r="V16" s="35">
        <v>0</v>
      </c>
      <c r="W16" s="18"/>
      <c r="X16" s="35">
        <v>0</v>
      </c>
      <c r="Y16" s="18"/>
      <c r="Z16" s="35">
        <v>0</v>
      </c>
      <c r="AA16" s="18"/>
      <c r="AB16" s="22">
        <v>0</v>
      </c>
    </row>
    <row r="17" spans="1:28" ht="21.75" customHeight="1">
      <c r="A17" s="83" t="s">
        <v>27</v>
      </c>
      <c r="B17" s="83"/>
      <c r="C17" s="83"/>
      <c r="E17" s="84">
        <v>1000000</v>
      </c>
      <c r="F17" s="84"/>
      <c r="G17" s="18"/>
      <c r="H17" s="35">
        <v>5766451177</v>
      </c>
      <c r="I17" s="18"/>
      <c r="J17" s="35">
        <v>6769480500</v>
      </c>
      <c r="K17" s="18"/>
      <c r="L17" s="35">
        <v>0</v>
      </c>
      <c r="M17" s="18"/>
      <c r="N17" s="35">
        <v>0</v>
      </c>
      <c r="O17" s="18"/>
      <c r="P17" s="35">
        <v>0</v>
      </c>
      <c r="Q17" s="18"/>
      <c r="R17" s="35">
        <v>0</v>
      </c>
      <c r="S17" s="18"/>
      <c r="T17" s="35">
        <v>1000000</v>
      </c>
      <c r="U17" s="18"/>
      <c r="V17" s="35">
        <v>7440</v>
      </c>
      <c r="W17" s="18"/>
      <c r="X17" s="35">
        <v>5766451177</v>
      </c>
      <c r="Y17" s="18"/>
      <c r="Z17" s="35">
        <v>7395732000</v>
      </c>
      <c r="AA17" s="18"/>
      <c r="AB17" s="22">
        <v>0.53</v>
      </c>
    </row>
    <row r="18" spans="1:28" ht="21.75" customHeight="1">
      <c r="A18" s="83" t="s">
        <v>28</v>
      </c>
      <c r="B18" s="83"/>
      <c r="C18" s="83"/>
      <c r="E18" s="84">
        <v>4008660</v>
      </c>
      <c r="F18" s="84"/>
      <c r="G18" s="18"/>
      <c r="H18" s="35">
        <v>9694187780</v>
      </c>
      <c r="I18" s="18"/>
      <c r="J18" s="35">
        <v>11125585256.615999</v>
      </c>
      <c r="K18" s="18"/>
      <c r="L18" s="35">
        <v>0</v>
      </c>
      <c r="M18" s="18"/>
      <c r="N18" s="35">
        <v>0</v>
      </c>
      <c r="O18" s="18"/>
      <c r="P18" s="35">
        <v>0</v>
      </c>
      <c r="Q18" s="18"/>
      <c r="R18" s="35">
        <v>0</v>
      </c>
      <c r="S18" s="18"/>
      <c r="T18" s="35">
        <v>4008660</v>
      </c>
      <c r="U18" s="18"/>
      <c r="V18" s="35">
        <v>2856</v>
      </c>
      <c r="W18" s="18"/>
      <c r="X18" s="35">
        <v>9694187780</v>
      </c>
      <c r="Y18" s="18"/>
      <c r="Z18" s="35">
        <v>11380612998.888</v>
      </c>
      <c r="AA18" s="18"/>
      <c r="AB18" s="22">
        <v>0.82</v>
      </c>
    </row>
    <row r="19" spans="1:28" ht="21.75" customHeight="1">
      <c r="A19" s="83" t="s">
        <v>29</v>
      </c>
      <c r="B19" s="83"/>
      <c r="C19" s="83"/>
      <c r="E19" s="84">
        <v>35838502</v>
      </c>
      <c r="F19" s="84"/>
      <c r="G19" s="18"/>
      <c r="H19" s="35">
        <v>85993855840</v>
      </c>
      <c r="I19" s="18"/>
      <c r="J19" s="35">
        <v>88671279390.705902</v>
      </c>
      <c r="K19" s="18"/>
      <c r="L19" s="35">
        <v>0</v>
      </c>
      <c r="M19" s="18"/>
      <c r="N19" s="35">
        <v>0</v>
      </c>
      <c r="O19" s="18"/>
      <c r="P19" s="35">
        <v>0</v>
      </c>
      <c r="Q19" s="18"/>
      <c r="R19" s="35">
        <v>0</v>
      </c>
      <c r="S19" s="18"/>
      <c r="T19" s="35">
        <v>35838502</v>
      </c>
      <c r="U19" s="18"/>
      <c r="V19" s="35">
        <v>2699</v>
      </c>
      <c r="W19" s="18"/>
      <c r="X19" s="35">
        <v>85993855840</v>
      </c>
      <c r="Y19" s="18"/>
      <c r="Z19" s="35">
        <v>96152584602.456894</v>
      </c>
      <c r="AA19" s="18"/>
      <c r="AB19" s="22">
        <v>6.89</v>
      </c>
    </row>
    <row r="20" spans="1:28" ht="21.75" customHeight="1">
      <c r="A20" s="83" t="s">
        <v>30</v>
      </c>
      <c r="B20" s="83"/>
      <c r="C20" s="83"/>
      <c r="E20" s="84">
        <v>195687746</v>
      </c>
      <c r="F20" s="84"/>
      <c r="G20" s="18"/>
      <c r="H20" s="35">
        <v>66297282118</v>
      </c>
      <c r="I20" s="18"/>
      <c r="J20" s="35">
        <v>69055808388.511505</v>
      </c>
      <c r="K20" s="18"/>
      <c r="L20" s="35">
        <v>0</v>
      </c>
      <c r="M20" s="18"/>
      <c r="N20" s="35">
        <v>0</v>
      </c>
      <c r="O20" s="18"/>
      <c r="P20" s="35">
        <v>0</v>
      </c>
      <c r="Q20" s="18"/>
      <c r="R20" s="35">
        <v>0</v>
      </c>
      <c r="S20" s="18"/>
      <c r="T20" s="35">
        <v>195687746</v>
      </c>
      <c r="U20" s="18"/>
      <c r="V20" s="35">
        <v>550</v>
      </c>
      <c r="W20" s="18"/>
      <c r="X20" s="35">
        <v>66297282118</v>
      </c>
      <c r="Y20" s="18"/>
      <c r="Z20" s="35">
        <v>106987872151.215</v>
      </c>
      <c r="AA20" s="18"/>
      <c r="AB20" s="22">
        <v>7.67</v>
      </c>
    </row>
    <row r="21" spans="1:28" ht="21.75" customHeight="1">
      <c r="A21" s="83" t="s">
        <v>31</v>
      </c>
      <c r="B21" s="83"/>
      <c r="C21" s="83"/>
      <c r="E21" s="84">
        <v>6056764</v>
      </c>
      <c r="F21" s="84"/>
      <c r="G21" s="18"/>
      <c r="H21" s="35">
        <v>6880817598</v>
      </c>
      <c r="I21" s="18"/>
      <c r="J21" s="35">
        <v>6111037148.0129995</v>
      </c>
      <c r="K21" s="18"/>
      <c r="L21" s="35">
        <v>0</v>
      </c>
      <c r="M21" s="18"/>
      <c r="N21" s="35">
        <v>0</v>
      </c>
      <c r="O21" s="18"/>
      <c r="P21" s="35">
        <v>0</v>
      </c>
      <c r="Q21" s="18"/>
      <c r="R21" s="35">
        <v>0</v>
      </c>
      <c r="S21" s="18"/>
      <c r="T21" s="35">
        <v>6056764</v>
      </c>
      <c r="U21" s="18"/>
      <c r="V21" s="35">
        <v>895</v>
      </c>
      <c r="W21" s="18"/>
      <c r="X21" s="35">
        <v>6880817598</v>
      </c>
      <c r="Y21" s="18"/>
      <c r="Z21" s="35">
        <v>5388549997.5089998</v>
      </c>
      <c r="AA21" s="18"/>
      <c r="AB21" s="22">
        <v>0.39</v>
      </c>
    </row>
    <row r="22" spans="1:28" ht="21.75" customHeight="1">
      <c r="A22" s="83" t="s">
        <v>32</v>
      </c>
      <c r="B22" s="83"/>
      <c r="C22" s="83"/>
      <c r="E22" s="84">
        <v>6500000</v>
      </c>
      <c r="F22" s="84"/>
      <c r="G22" s="18"/>
      <c r="H22" s="35">
        <v>7820094204</v>
      </c>
      <c r="I22" s="18"/>
      <c r="J22" s="35">
        <v>8981241750</v>
      </c>
      <c r="K22" s="18"/>
      <c r="L22" s="35">
        <v>0</v>
      </c>
      <c r="M22" s="18"/>
      <c r="N22" s="35">
        <v>0</v>
      </c>
      <c r="O22" s="18"/>
      <c r="P22" s="35">
        <v>-3250000</v>
      </c>
      <c r="Q22" s="18"/>
      <c r="R22" s="35">
        <v>4558094023</v>
      </c>
      <c r="S22" s="18"/>
      <c r="T22" s="35">
        <v>3250000</v>
      </c>
      <c r="U22" s="18"/>
      <c r="V22" s="35">
        <v>1366</v>
      </c>
      <c r="W22" s="18"/>
      <c r="X22" s="35">
        <v>3910047106</v>
      </c>
      <c r="Y22" s="18"/>
      <c r="Z22" s="35">
        <v>4413084975</v>
      </c>
      <c r="AA22" s="18"/>
      <c r="AB22" s="22">
        <v>0.32</v>
      </c>
    </row>
    <row r="23" spans="1:28" ht="21.75" customHeight="1">
      <c r="A23" s="83" t="s">
        <v>33</v>
      </c>
      <c r="B23" s="83"/>
      <c r="C23" s="83"/>
      <c r="E23" s="84">
        <v>12231150</v>
      </c>
      <c r="F23" s="84"/>
      <c r="G23" s="18"/>
      <c r="H23" s="35">
        <v>53886698074</v>
      </c>
      <c r="I23" s="18"/>
      <c r="J23" s="35">
        <v>67357395602.550003</v>
      </c>
      <c r="K23" s="18"/>
      <c r="L23" s="35">
        <v>0</v>
      </c>
      <c r="M23" s="18"/>
      <c r="N23" s="35">
        <v>0</v>
      </c>
      <c r="O23" s="18"/>
      <c r="P23" s="35">
        <v>0</v>
      </c>
      <c r="Q23" s="18"/>
      <c r="R23" s="35">
        <v>0</v>
      </c>
      <c r="S23" s="18"/>
      <c r="T23" s="35">
        <v>12231150</v>
      </c>
      <c r="U23" s="18"/>
      <c r="V23" s="35">
        <v>6580</v>
      </c>
      <c r="W23" s="18"/>
      <c r="X23" s="35">
        <v>53886698074</v>
      </c>
      <c r="Y23" s="18"/>
      <c r="Z23" s="35">
        <v>80002105246.350006</v>
      </c>
      <c r="AA23" s="18"/>
      <c r="AB23" s="22">
        <v>5.73</v>
      </c>
    </row>
    <row r="24" spans="1:28" ht="21.75" customHeight="1">
      <c r="A24" s="83" t="s">
        <v>34</v>
      </c>
      <c r="B24" s="83"/>
      <c r="C24" s="83"/>
      <c r="E24" s="84">
        <v>2191919</v>
      </c>
      <c r="F24" s="84"/>
      <c r="G24" s="18"/>
      <c r="H24" s="35">
        <v>7264443930</v>
      </c>
      <c r="I24" s="18"/>
      <c r="J24" s="35">
        <v>10584984864.1131</v>
      </c>
      <c r="K24" s="18"/>
      <c r="L24" s="35">
        <v>0</v>
      </c>
      <c r="M24" s="18"/>
      <c r="N24" s="35">
        <v>0</v>
      </c>
      <c r="O24" s="18"/>
      <c r="P24" s="35">
        <v>-1150733</v>
      </c>
      <c r="Q24" s="18"/>
      <c r="R24" s="35">
        <v>7799681968</v>
      </c>
      <c r="S24" s="18"/>
      <c r="T24" s="35">
        <v>1041186</v>
      </c>
      <c r="U24" s="18"/>
      <c r="V24" s="35">
        <v>6370</v>
      </c>
      <c r="W24" s="18"/>
      <c r="X24" s="35">
        <v>3450691979</v>
      </c>
      <c r="Y24" s="18"/>
      <c r="Z24" s="35">
        <v>6592892308.8210001</v>
      </c>
      <c r="AA24" s="18"/>
      <c r="AB24" s="22">
        <v>0.47</v>
      </c>
    </row>
    <row r="25" spans="1:28" ht="21.75" customHeight="1">
      <c r="A25" s="83" t="s">
        <v>35</v>
      </c>
      <c r="B25" s="83"/>
      <c r="C25" s="83"/>
      <c r="E25" s="84">
        <v>250000</v>
      </c>
      <c r="F25" s="84"/>
      <c r="G25" s="18"/>
      <c r="H25" s="35">
        <v>1627141074</v>
      </c>
      <c r="I25" s="18"/>
      <c r="J25" s="35">
        <v>1898635500</v>
      </c>
      <c r="K25" s="18"/>
      <c r="L25" s="35">
        <v>0</v>
      </c>
      <c r="M25" s="18"/>
      <c r="N25" s="35">
        <v>0</v>
      </c>
      <c r="O25" s="18"/>
      <c r="P25" s="35">
        <v>-250000</v>
      </c>
      <c r="Q25" s="18"/>
      <c r="R25" s="35">
        <v>1946184267</v>
      </c>
      <c r="S25" s="18"/>
      <c r="T25" s="35">
        <v>0</v>
      </c>
      <c r="U25" s="18"/>
      <c r="V25" s="35">
        <v>0</v>
      </c>
      <c r="W25" s="18"/>
      <c r="X25" s="35">
        <v>0</v>
      </c>
      <c r="Y25" s="18"/>
      <c r="Z25" s="35">
        <v>0</v>
      </c>
      <c r="AA25" s="18"/>
      <c r="AB25" s="22">
        <v>0</v>
      </c>
    </row>
    <row r="26" spans="1:28" ht="21.75" customHeight="1">
      <c r="A26" s="83" t="s">
        <v>36</v>
      </c>
      <c r="B26" s="83"/>
      <c r="C26" s="83"/>
      <c r="E26" s="84">
        <v>8333333</v>
      </c>
      <c r="F26" s="84"/>
      <c r="G26" s="18"/>
      <c r="H26" s="35">
        <v>30328118300</v>
      </c>
      <c r="I26" s="18"/>
      <c r="J26" s="35">
        <v>36042594808.296204</v>
      </c>
      <c r="K26" s="18"/>
      <c r="L26" s="35">
        <v>12500000</v>
      </c>
      <c r="M26" s="18"/>
      <c r="N26" s="35">
        <v>55538195041</v>
      </c>
      <c r="O26" s="18"/>
      <c r="P26" s="35">
        <v>0</v>
      </c>
      <c r="Q26" s="18"/>
      <c r="R26" s="35">
        <v>0</v>
      </c>
      <c r="S26" s="18"/>
      <c r="T26" s="35">
        <v>20833333</v>
      </c>
      <c r="U26" s="18"/>
      <c r="V26" s="35">
        <v>3769</v>
      </c>
      <c r="W26" s="18"/>
      <c r="X26" s="35">
        <v>85866313341</v>
      </c>
      <c r="Y26" s="18"/>
      <c r="Z26" s="35">
        <v>78053633126.1418</v>
      </c>
      <c r="AA26" s="18"/>
      <c r="AB26" s="22">
        <v>5.59</v>
      </c>
    </row>
    <row r="27" spans="1:28" ht="21.75" customHeight="1">
      <c r="A27" s="83" t="s">
        <v>37</v>
      </c>
      <c r="B27" s="83"/>
      <c r="C27" s="83"/>
      <c r="E27" s="84">
        <v>53899976</v>
      </c>
      <c r="F27" s="84"/>
      <c r="G27" s="18"/>
      <c r="H27" s="35">
        <v>102278256028</v>
      </c>
      <c r="I27" s="18"/>
      <c r="J27" s="35">
        <v>121892841849.87</v>
      </c>
      <c r="K27" s="18"/>
      <c r="L27" s="35">
        <v>0</v>
      </c>
      <c r="M27" s="18"/>
      <c r="N27" s="35">
        <v>0</v>
      </c>
      <c r="O27" s="18"/>
      <c r="P27" s="35">
        <v>0</v>
      </c>
      <c r="Q27" s="18"/>
      <c r="R27" s="35">
        <v>0</v>
      </c>
      <c r="S27" s="18"/>
      <c r="T27" s="35">
        <v>53899976</v>
      </c>
      <c r="U27" s="18"/>
      <c r="V27" s="35">
        <v>2310</v>
      </c>
      <c r="W27" s="18"/>
      <c r="X27" s="35">
        <v>102278256028</v>
      </c>
      <c r="Y27" s="18"/>
      <c r="Z27" s="35">
        <v>123768116339.868</v>
      </c>
      <c r="AA27" s="18"/>
      <c r="AB27" s="22">
        <v>8.8699999999999992</v>
      </c>
    </row>
    <row r="28" spans="1:28" ht="21.75" customHeight="1">
      <c r="A28" s="83" t="s">
        <v>38</v>
      </c>
      <c r="B28" s="83"/>
      <c r="C28" s="83"/>
      <c r="E28" s="84">
        <v>20664497</v>
      </c>
      <c r="F28" s="84"/>
      <c r="G28" s="18"/>
      <c r="H28" s="35">
        <v>89883380983</v>
      </c>
      <c r="I28" s="18"/>
      <c r="J28" s="35">
        <v>119962612538.244</v>
      </c>
      <c r="K28" s="18"/>
      <c r="L28" s="35">
        <v>16180000</v>
      </c>
      <c r="M28" s="18"/>
      <c r="N28" s="35">
        <v>100247142497</v>
      </c>
      <c r="O28" s="18"/>
      <c r="P28" s="35">
        <v>0</v>
      </c>
      <c r="Q28" s="18"/>
      <c r="R28" s="35">
        <v>0</v>
      </c>
      <c r="S28" s="18"/>
      <c r="T28" s="35">
        <v>36844497</v>
      </c>
      <c r="U28" s="18"/>
      <c r="V28" s="35">
        <v>5800</v>
      </c>
      <c r="W28" s="18"/>
      <c r="X28" s="35">
        <v>190130523480</v>
      </c>
      <c r="Y28" s="18"/>
      <c r="Z28" s="35">
        <v>212426579008.53</v>
      </c>
      <c r="AA28" s="18"/>
      <c r="AB28" s="22">
        <v>15.23</v>
      </c>
    </row>
    <row r="29" spans="1:28" ht="21.75" customHeight="1">
      <c r="A29" s="83" t="s">
        <v>39</v>
      </c>
      <c r="B29" s="83"/>
      <c r="C29" s="83"/>
      <c r="E29" s="84">
        <v>5887</v>
      </c>
      <c r="F29" s="84"/>
      <c r="G29" s="18"/>
      <c r="H29" s="35">
        <v>49999607947</v>
      </c>
      <c r="I29" s="18"/>
      <c r="J29" s="35">
        <v>48737666057.136002</v>
      </c>
      <c r="K29" s="18"/>
      <c r="L29" s="35">
        <v>3580</v>
      </c>
      <c r="M29" s="18"/>
      <c r="N29" s="35">
        <v>29927037861</v>
      </c>
      <c r="O29" s="18"/>
      <c r="P29" s="35">
        <v>0</v>
      </c>
      <c r="Q29" s="18"/>
      <c r="R29" s="35">
        <v>0</v>
      </c>
      <c r="S29" s="18"/>
      <c r="T29" s="35">
        <v>9467</v>
      </c>
      <c r="U29" s="18"/>
      <c r="V29" s="35">
        <v>8700000</v>
      </c>
      <c r="W29" s="18"/>
      <c r="X29" s="35">
        <v>79926645808</v>
      </c>
      <c r="Y29" s="18"/>
      <c r="Z29" s="35">
        <v>82165229040</v>
      </c>
      <c r="AA29" s="18"/>
      <c r="AB29" s="22">
        <v>5.89</v>
      </c>
    </row>
    <row r="30" spans="1:28" ht="21.75" customHeight="1">
      <c r="A30" s="83" t="s">
        <v>40</v>
      </c>
      <c r="B30" s="83"/>
      <c r="C30" s="83"/>
      <c r="E30" s="84">
        <v>160000</v>
      </c>
      <c r="F30" s="84"/>
      <c r="G30" s="18"/>
      <c r="H30" s="35">
        <v>2053582961</v>
      </c>
      <c r="I30" s="18"/>
      <c r="J30" s="35">
        <v>2260072080</v>
      </c>
      <c r="K30" s="18"/>
      <c r="L30" s="35">
        <v>0</v>
      </c>
      <c r="M30" s="18"/>
      <c r="N30" s="35">
        <v>0</v>
      </c>
      <c r="O30" s="18"/>
      <c r="P30" s="35">
        <v>-160000</v>
      </c>
      <c r="Q30" s="18"/>
      <c r="R30" s="35">
        <v>2470846541</v>
      </c>
      <c r="S30" s="18"/>
      <c r="T30" s="35">
        <v>0</v>
      </c>
      <c r="U30" s="18"/>
      <c r="V30" s="35">
        <v>0</v>
      </c>
      <c r="W30" s="18"/>
      <c r="X30" s="35">
        <v>0</v>
      </c>
      <c r="Y30" s="18"/>
      <c r="Z30" s="35">
        <v>0</v>
      </c>
      <c r="AA30" s="18"/>
      <c r="AB30" s="22">
        <v>0</v>
      </c>
    </row>
    <row r="31" spans="1:28" ht="21.75" customHeight="1">
      <c r="A31" s="83" t="s">
        <v>41</v>
      </c>
      <c r="B31" s="83"/>
      <c r="C31" s="83"/>
      <c r="D31" s="55"/>
      <c r="E31" s="84">
        <v>190000</v>
      </c>
      <c r="F31" s="84"/>
      <c r="G31" s="18"/>
      <c r="H31" s="56">
        <v>2401208306</v>
      </c>
      <c r="I31" s="18"/>
      <c r="J31" s="56">
        <v>2868927705</v>
      </c>
      <c r="K31" s="18"/>
      <c r="L31" s="56">
        <v>0</v>
      </c>
      <c r="M31" s="18"/>
      <c r="N31" s="56">
        <v>0</v>
      </c>
      <c r="O31" s="18"/>
      <c r="P31" s="56">
        <v>-190000</v>
      </c>
      <c r="Q31" s="18"/>
      <c r="R31" s="56">
        <v>2864738483</v>
      </c>
      <c r="S31" s="18"/>
      <c r="T31" s="56">
        <v>0</v>
      </c>
      <c r="U31" s="18"/>
      <c r="V31" s="56">
        <v>0</v>
      </c>
      <c r="W31" s="18"/>
      <c r="X31" s="56">
        <v>0</v>
      </c>
      <c r="Y31" s="18"/>
      <c r="Z31" s="56">
        <v>0</v>
      </c>
      <c r="AA31" s="18"/>
      <c r="AB31" s="57">
        <v>0</v>
      </c>
    </row>
    <row r="32" spans="1:28" ht="21.75" customHeight="1">
      <c r="A32" s="83" t="s">
        <v>42</v>
      </c>
      <c r="B32" s="83"/>
      <c r="C32" s="83"/>
      <c r="D32" s="55"/>
      <c r="E32" s="84">
        <v>0</v>
      </c>
      <c r="F32" s="84"/>
      <c r="G32" s="18"/>
      <c r="H32" s="56">
        <v>0</v>
      </c>
      <c r="I32" s="18"/>
      <c r="J32" s="56">
        <v>0</v>
      </c>
      <c r="K32" s="18"/>
      <c r="L32" s="56">
        <v>152982000</v>
      </c>
      <c r="M32" s="18"/>
      <c r="N32" s="56">
        <v>5049693247</v>
      </c>
      <c r="O32" s="18"/>
      <c r="P32" s="56">
        <v>0</v>
      </c>
      <c r="Q32" s="18"/>
      <c r="R32" s="56">
        <v>0</v>
      </c>
      <c r="S32" s="18"/>
      <c r="T32" s="56">
        <v>0</v>
      </c>
      <c r="U32" s="18"/>
      <c r="V32" s="56">
        <v>0</v>
      </c>
      <c r="W32" s="18"/>
      <c r="X32" s="56">
        <v>0</v>
      </c>
      <c r="Y32" s="18"/>
      <c r="Z32" s="56">
        <v>0</v>
      </c>
      <c r="AA32" s="18"/>
      <c r="AB32" s="57">
        <v>0</v>
      </c>
    </row>
    <row r="33" spans="1:28" ht="21.75" customHeight="1">
      <c r="A33" s="85" t="s">
        <v>43</v>
      </c>
      <c r="B33" s="85"/>
      <c r="C33" s="85"/>
      <c r="D33" s="7"/>
      <c r="E33" s="84">
        <v>0</v>
      </c>
      <c r="F33" s="84"/>
      <c r="G33" s="18"/>
      <c r="H33" s="36">
        <v>0</v>
      </c>
      <c r="I33" s="18"/>
      <c r="J33" s="36">
        <v>0</v>
      </c>
      <c r="K33" s="18"/>
      <c r="L33" s="36">
        <v>28000000</v>
      </c>
      <c r="M33" s="18"/>
      <c r="N33" s="36">
        <v>17531728245</v>
      </c>
      <c r="O33" s="18"/>
      <c r="P33" s="36">
        <v>0</v>
      </c>
      <c r="Q33" s="18"/>
      <c r="R33" s="36">
        <v>0</v>
      </c>
      <c r="S33" s="18"/>
      <c r="T33" s="36">
        <v>28000000</v>
      </c>
      <c r="U33" s="18"/>
      <c r="V33" s="36">
        <v>582</v>
      </c>
      <c r="W33" s="18"/>
      <c r="X33" s="36">
        <v>17531728245</v>
      </c>
      <c r="Y33" s="18"/>
      <c r="Z33" s="36">
        <v>16199038800</v>
      </c>
      <c r="AA33" s="18"/>
      <c r="AB33" s="24">
        <v>1.1599999999999999</v>
      </c>
    </row>
    <row r="34" spans="1:28" ht="21.75" customHeight="1">
      <c r="A34" s="86" t="s">
        <v>44</v>
      </c>
      <c r="B34" s="86"/>
      <c r="C34" s="86"/>
      <c r="D34" s="86"/>
      <c r="E34" s="55"/>
      <c r="F34" s="9"/>
      <c r="H34" s="9">
        <f>SUM(H9:H33)</f>
        <v>979314883146</v>
      </c>
      <c r="J34" s="9">
        <f>SUM(J9:J33)</f>
        <v>1015610124407.8267</v>
      </c>
      <c r="L34" s="9"/>
      <c r="N34" s="9">
        <f>SUM(N9:N33)</f>
        <v>208293796891</v>
      </c>
      <c r="P34" s="9"/>
      <c r="R34" s="9">
        <f>SUM(R9:R33)</f>
        <v>28983562911</v>
      </c>
      <c r="T34" s="9">
        <f>SUM(T9:T33)</f>
        <v>1020340379</v>
      </c>
      <c r="V34" s="9"/>
      <c r="X34" s="9">
        <f>SUM(X9:X33)</f>
        <v>1161034098656</v>
      </c>
      <c r="Z34" s="9">
        <f>SUM(Z9:Z33)</f>
        <v>1333297135908.7981</v>
      </c>
      <c r="AB34" s="25">
        <f>SUM(AB9:AB33)</f>
        <v>95.560000000000016</v>
      </c>
    </row>
  </sheetData>
  <mergeCells count="64">
    <mergeCell ref="A32:C32"/>
    <mergeCell ref="E32:F32"/>
    <mergeCell ref="A33:C33"/>
    <mergeCell ref="E33:F33"/>
    <mergeCell ref="A34:D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2"/>
  <sheetViews>
    <sheetView rightToLeft="1" view="pageBreakPreview" zoomScale="60" zoomScaleNormal="85" workbookViewId="0">
      <selection activeCell="A5" sqref="A5:AW5"/>
    </sheetView>
  </sheetViews>
  <sheetFormatPr defaultRowHeight="12.75"/>
  <cols>
    <col min="1" max="1" width="28.57031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</row>
    <row r="2" spans="1:49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</row>
    <row r="3" spans="1:49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</row>
    <row r="4" spans="1:49" ht="14.4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</row>
    <row r="5" spans="1:49" ht="14.45" customHeight="1">
      <c r="A5" s="78" t="s">
        <v>48</v>
      </c>
      <c r="B5" s="87"/>
      <c r="C5" s="87"/>
      <c r="D5" s="87"/>
      <c r="E5" s="87"/>
      <c r="F5" s="87"/>
      <c r="G5" s="87"/>
      <c r="H5" s="78"/>
      <c r="I5" s="87"/>
      <c r="J5" s="87"/>
      <c r="K5" s="87"/>
      <c r="L5" s="78"/>
      <c r="M5" s="87"/>
      <c r="N5" s="87"/>
      <c r="O5" s="87"/>
      <c r="P5" s="78"/>
      <c r="Q5" s="87"/>
      <c r="R5" s="87"/>
      <c r="S5" s="87"/>
      <c r="T5" s="87"/>
      <c r="U5" s="87"/>
      <c r="V5" s="78"/>
      <c r="W5" s="87"/>
      <c r="X5" s="87"/>
      <c r="Y5" s="87"/>
      <c r="Z5" s="87"/>
      <c r="AA5" s="87"/>
      <c r="AB5" s="78"/>
      <c r="AC5" s="87"/>
      <c r="AD5" s="87"/>
      <c r="AE5" s="87"/>
      <c r="AF5" s="87"/>
      <c r="AG5" s="87"/>
      <c r="AH5" s="78"/>
      <c r="AI5" s="87"/>
      <c r="AJ5" s="87"/>
      <c r="AK5" s="87"/>
      <c r="AL5" s="78"/>
      <c r="AM5" s="87"/>
      <c r="AN5" s="87"/>
      <c r="AO5" s="87"/>
      <c r="AP5" s="78"/>
      <c r="AQ5" s="87"/>
      <c r="AR5" s="87"/>
      <c r="AS5" s="87"/>
      <c r="AT5" s="78"/>
      <c r="AU5" s="78"/>
      <c r="AV5" s="78"/>
      <c r="AW5" s="78"/>
    </row>
    <row r="6" spans="1:49" ht="14.45" customHeight="1">
      <c r="C6" s="88" t="s">
        <v>7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Y6" s="88" t="s">
        <v>9</v>
      </c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</row>
    <row r="7" spans="1:49" ht="42.75" customHeight="1">
      <c r="A7" s="2" t="s">
        <v>45</v>
      </c>
      <c r="C7" s="4" t="s">
        <v>49</v>
      </c>
      <c r="D7" s="3"/>
      <c r="E7" s="4" t="s">
        <v>50</v>
      </c>
      <c r="F7" s="3"/>
      <c r="G7" s="89" t="s">
        <v>51</v>
      </c>
      <c r="H7" s="89"/>
      <c r="I7" s="89"/>
      <c r="J7" s="3"/>
      <c r="K7" s="80" t="s">
        <v>52</v>
      </c>
      <c r="L7" s="80"/>
      <c r="M7" s="80"/>
      <c r="N7" s="3"/>
      <c r="O7" s="80" t="s">
        <v>46</v>
      </c>
      <c r="P7" s="80"/>
      <c r="Q7" s="80"/>
      <c r="R7" s="3"/>
      <c r="S7" s="80" t="s">
        <v>47</v>
      </c>
      <c r="T7" s="80"/>
      <c r="U7" s="80"/>
      <c r="V7" s="80"/>
      <c r="W7" s="80"/>
      <c r="Y7" s="80" t="s">
        <v>49</v>
      </c>
      <c r="Z7" s="80"/>
      <c r="AA7" s="80"/>
      <c r="AB7" s="80"/>
      <c r="AC7" s="80"/>
      <c r="AD7" s="3"/>
      <c r="AE7" s="80" t="s">
        <v>50</v>
      </c>
      <c r="AF7" s="80"/>
      <c r="AG7" s="80"/>
      <c r="AH7" s="80"/>
      <c r="AI7" s="80"/>
      <c r="AJ7" s="3"/>
      <c r="AK7" s="89" t="s">
        <v>51</v>
      </c>
      <c r="AL7" s="89"/>
      <c r="AM7" s="89"/>
      <c r="AN7" s="3"/>
      <c r="AO7" s="80" t="s">
        <v>52</v>
      </c>
      <c r="AP7" s="80"/>
      <c r="AQ7" s="80"/>
      <c r="AR7" s="3"/>
      <c r="AS7" s="80" t="s">
        <v>46</v>
      </c>
      <c r="AT7" s="80"/>
      <c r="AU7" s="3"/>
      <c r="AV7" s="4" t="s">
        <v>47</v>
      </c>
    </row>
    <row r="8" spans="1:49" ht="21.75" customHeight="1">
      <c r="A8" s="5" t="s">
        <v>19</v>
      </c>
      <c r="C8" s="5" t="s">
        <v>53</v>
      </c>
      <c r="E8" s="5" t="s">
        <v>54</v>
      </c>
      <c r="G8" s="81" t="s">
        <v>55</v>
      </c>
      <c r="H8" s="81"/>
      <c r="I8" s="81"/>
      <c r="K8" s="90">
        <v>260013</v>
      </c>
      <c r="L8" s="90"/>
      <c r="M8" s="90"/>
      <c r="O8" s="90">
        <v>590</v>
      </c>
      <c r="P8" s="90"/>
      <c r="Q8" s="90"/>
      <c r="S8" s="81" t="s">
        <v>56</v>
      </c>
      <c r="T8" s="81"/>
      <c r="U8" s="81"/>
      <c r="V8" s="81"/>
      <c r="W8" s="81"/>
      <c r="Y8" s="81" t="s">
        <v>53</v>
      </c>
      <c r="Z8" s="81"/>
      <c r="AA8" s="81"/>
      <c r="AB8" s="81"/>
      <c r="AC8" s="81"/>
      <c r="AE8" s="81" t="s">
        <v>55</v>
      </c>
      <c r="AF8" s="81"/>
      <c r="AG8" s="81"/>
      <c r="AH8" s="81"/>
      <c r="AI8" s="81"/>
      <c r="AK8" s="81" t="s">
        <v>55</v>
      </c>
      <c r="AL8" s="81"/>
      <c r="AM8" s="81"/>
      <c r="AO8" s="90">
        <v>0</v>
      </c>
      <c r="AP8" s="90"/>
      <c r="AQ8" s="90"/>
      <c r="AS8" s="90">
        <v>0</v>
      </c>
      <c r="AT8" s="90"/>
      <c r="AV8" s="5" t="s">
        <v>55</v>
      </c>
    </row>
    <row r="9" spans="1:49" ht="21.75" customHeight="1"/>
    <row r="10" spans="1:49" ht="21.75" customHeight="1"/>
    <row r="11" spans="1:49" ht="21.75" customHeight="1"/>
    <row r="12" spans="1:49" ht="21.75" customHeight="1"/>
    <row r="13" spans="1:49" ht="21.75" customHeight="1"/>
    <row r="14" spans="1:49" ht="21.75" customHeight="1"/>
    <row r="15" spans="1:49" ht="21.75" customHeight="1"/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</sheetData>
  <mergeCells count="24">
    <mergeCell ref="G8:I8"/>
    <mergeCell ref="K8:M8"/>
    <mergeCell ref="O8:Q8"/>
    <mergeCell ref="S8:W8"/>
    <mergeCell ref="Y8:AC8"/>
    <mergeCell ref="AE7:AI7"/>
    <mergeCell ref="AK7:AM7"/>
    <mergeCell ref="AO7:AQ7"/>
    <mergeCell ref="AS7:AT7"/>
    <mergeCell ref="AE8:AI8"/>
    <mergeCell ref="AK8:AM8"/>
    <mergeCell ref="AO8:AQ8"/>
    <mergeCell ref="AS8:AT8"/>
    <mergeCell ref="G7:I7"/>
    <mergeCell ref="K7:M7"/>
    <mergeCell ref="O7:Q7"/>
    <mergeCell ref="S7:W7"/>
    <mergeCell ref="Y7:AC7"/>
    <mergeCell ref="A1:AW1"/>
    <mergeCell ref="A2:AW2"/>
    <mergeCell ref="A3:AW3"/>
    <mergeCell ref="A5:AW5"/>
    <mergeCell ref="C6:W6"/>
    <mergeCell ref="Y6:AV6"/>
  </mergeCells>
  <pageMargins left="0.39" right="0.39" top="0.39" bottom="0.39" header="0" footer="0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5"/>
  <sheetViews>
    <sheetView rightToLeft="1" view="pageBreakPreview" zoomScaleNormal="100" zoomScaleSheetLayoutView="100" workbookViewId="0">
      <selection activeCell="L10" sqref="L10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7.7109375" bestFit="1" customWidth="1"/>
    <col min="7" max="7" width="1.28515625" customWidth="1"/>
    <col min="8" max="8" width="17.5703125" bestFit="1" customWidth="1"/>
    <col min="9" max="9" width="1.28515625" customWidth="1"/>
    <col min="10" max="10" width="14.28515625" customWidth="1"/>
    <col min="11" max="11" width="1.28515625" customWidth="1"/>
    <col min="12" max="12" width="19.42578125" style="60" customWidth="1"/>
    <col min="13" max="13" width="0.28515625" customWidth="1"/>
    <col min="16" max="16" width="19.42578125" style="64" customWidth="1"/>
  </cols>
  <sheetData>
    <row r="1" spans="1:1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9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9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9" ht="14.45" customHeight="1"/>
    <row r="5" spans="1:19" ht="14.45" customHeight="1">
      <c r="A5" s="15" t="s">
        <v>133</v>
      </c>
      <c r="B5" s="78" t="s">
        <v>57</v>
      </c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9" ht="14.45" customHeight="1">
      <c r="D6" s="2" t="s">
        <v>7</v>
      </c>
      <c r="F6" s="88" t="s">
        <v>8</v>
      </c>
      <c r="G6" s="88"/>
      <c r="H6" s="88"/>
      <c r="J6" s="2" t="s">
        <v>9</v>
      </c>
    </row>
    <row r="7" spans="1:19" ht="14.45" customHeight="1">
      <c r="D7" s="3"/>
      <c r="F7" s="3"/>
      <c r="G7" s="3"/>
      <c r="H7" s="3"/>
      <c r="J7" s="3"/>
      <c r="P7" s="65">
        <v>1395188684948</v>
      </c>
    </row>
    <row r="8" spans="1:19" ht="14.45" customHeight="1">
      <c r="A8" s="88" t="s">
        <v>58</v>
      </c>
      <c r="B8" s="88"/>
      <c r="D8" s="2" t="s">
        <v>59</v>
      </c>
      <c r="F8" s="2" t="s">
        <v>60</v>
      </c>
      <c r="H8" s="2" t="s">
        <v>61</v>
      </c>
      <c r="J8" s="2" t="s">
        <v>59</v>
      </c>
      <c r="L8" s="61" t="s">
        <v>18</v>
      </c>
      <c r="P8" s="66"/>
    </row>
    <row r="9" spans="1:19" ht="21.75" customHeight="1">
      <c r="A9" s="91" t="s">
        <v>134</v>
      </c>
      <c r="B9" s="91"/>
      <c r="D9" s="6">
        <v>51414282</v>
      </c>
      <c r="F9" s="6">
        <v>1070869189922</v>
      </c>
      <c r="H9" s="6">
        <v>1069600999134</v>
      </c>
      <c r="J9" s="6">
        <v>1319605070</v>
      </c>
      <c r="L9" s="59">
        <f>J10/$P$7</f>
        <v>9.4582552470254798E-4</v>
      </c>
      <c r="P9" s="67">
        <f>J9/P7</f>
        <v>9.4582552470254798E-4</v>
      </c>
    </row>
    <row r="10" spans="1:19" ht="21.75" customHeight="1" thickBot="1">
      <c r="A10" s="86" t="s">
        <v>44</v>
      </c>
      <c r="B10" s="86"/>
      <c r="D10" s="9">
        <v>51414282</v>
      </c>
      <c r="F10" s="9">
        <v>1070869189922</v>
      </c>
      <c r="H10" s="9">
        <v>1069600999134</v>
      </c>
      <c r="J10" s="9">
        <v>1319605070</v>
      </c>
      <c r="L10" s="62">
        <f>SUM(L9)</f>
        <v>9.4582552470254798E-4</v>
      </c>
      <c r="P10" s="66"/>
    </row>
    <row r="15" spans="1:19">
      <c r="S15" s="68"/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4"/>
  <sheetViews>
    <sheetView rightToLeft="1" view="pageBreakPreview" zoomScale="85" zoomScaleNormal="100" zoomScaleSheetLayoutView="85" workbookViewId="0">
      <selection activeCell="L23" sqref="L23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style="39" customWidth="1"/>
    <col min="9" max="9" width="1.28515625" customWidth="1"/>
    <col min="10" max="10" width="19.42578125" style="39" customWidth="1"/>
    <col min="11" max="11" width="0.28515625" customWidth="1"/>
    <col min="15" max="15" width="16.42578125" bestFit="1" customWidth="1"/>
  </cols>
  <sheetData>
    <row r="1" spans="1:15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5" ht="21.75" customHeight="1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</row>
    <row r="3" spans="1:15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4" spans="1:15" ht="14.45" customHeight="1"/>
    <row r="5" spans="1:15" ht="29.1" customHeight="1">
      <c r="A5" s="1" t="s">
        <v>63</v>
      </c>
      <c r="B5" s="78" t="s">
        <v>64</v>
      </c>
      <c r="C5" s="78"/>
      <c r="D5" s="78"/>
      <c r="E5" s="78"/>
      <c r="F5" s="78"/>
      <c r="G5" s="78"/>
      <c r="H5" s="78"/>
      <c r="I5" s="78"/>
      <c r="J5" s="78"/>
    </row>
    <row r="6" spans="1:15" ht="14.45" customHeight="1"/>
    <row r="7" spans="1:15" ht="14.45" customHeight="1">
      <c r="A7" s="88" t="s">
        <v>65</v>
      </c>
      <c r="B7" s="88"/>
      <c r="D7" s="2" t="s">
        <v>66</v>
      </c>
      <c r="F7" s="2" t="s">
        <v>59</v>
      </c>
      <c r="H7" s="38" t="s">
        <v>67</v>
      </c>
      <c r="J7" s="38" t="s">
        <v>68</v>
      </c>
      <c r="O7" s="71">
        <v>1395056791099</v>
      </c>
    </row>
    <row r="8" spans="1:15" ht="21.75" customHeight="1">
      <c r="A8" s="91" t="s">
        <v>69</v>
      </c>
      <c r="B8" s="91"/>
      <c r="C8" s="18"/>
      <c r="D8" s="27" t="s">
        <v>70</v>
      </c>
      <c r="E8" s="18"/>
      <c r="F8" s="19">
        <v>146535970100</v>
      </c>
      <c r="G8" s="18"/>
      <c r="H8" s="59">
        <f>F8/F11</f>
        <v>0.9998641514481208</v>
      </c>
      <c r="I8" s="18"/>
      <c r="J8" s="40">
        <f>F8/O7</f>
        <v>0.10503942996081304</v>
      </c>
      <c r="O8" s="72"/>
    </row>
    <row r="9" spans="1:15" ht="21.75" customHeight="1">
      <c r="A9" s="92" t="s">
        <v>73</v>
      </c>
      <c r="B9" s="92"/>
      <c r="C9" s="18"/>
      <c r="D9" s="28" t="s">
        <v>71</v>
      </c>
      <c r="E9" s="18"/>
      <c r="F9" s="21">
        <v>215968</v>
      </c>
      <c r="G9" s="18"/>
      <c r="H9" s="58">
        <f>F9/F11</f>
        <v>1.4736222165287168E-6</v>
      </c>
      <c r="I9" s="18"/>
      <c r="J9" s="41">
        <f>F9/O7</f>
        <v>1.5480946824384432E-7</v>
      </c>
      <c r="O9" s="72"/>
    </row>
    <row r="10" spans="1:15" s="63" customFormat="1" ht="21.75" customHeight="1">
      <c r="A10" s="93" t="s">
        <v>74</v>
      </c>
      <c r="B10" s="93"/>
      <c r="C10" s="69"/>
      <c r="D10" s="44" t="s">
        <v>72</v>
      </c>
      <c r="E10" s="69"/>
      <c r="F10" s="36">
        <f>'سایر درآمدها'!D10</f>
        <v>19693436</v>
      </c>
      <c r="G10" s="69"/>
      <c r="H10" s="70">
        <f>F10/F11</f>
        <v>1.3437492966266495E-4</v>
      </c>
      <c r="I10" s="69"/>
      <c r="J10" s="42">
        <f>F10/O7</f>
        <v>1.411658373024791E-5</v>
      </c>
      <c r="O10" s="66"/>
    </row>
    <row r="11" spans="1:15" ht="21.75" customHeight="1">
      <c r="A11" s="86" t="s">
        <v>44</v>
      </c>
      <c r="B11" s="86"/>
      <c r="C11" s="18"/>
      <c r="D11" s="30"/>
      <c r="E11" s="18"/>
      <c r="F11" s="30">
        <f>SUM(F8:F10)</f>
        <v>146555879504</v>
      </c>
      <c r="G11" s="18"/>
      <c r="H11" s="43">
        <f>SUM(H8:H10)</f>
        <v>0.99999999999999989</v>
      </c>
      <c r="I11" s="18"/>
      <c r="J11" s="43">
        <f>SUM(J8:J10)</f>
        <v>0.10505370135401154</v>
      </c>
      <c r="O11" s="73"/>
    </row>
    <row r="12" spans="1:15">
      <c r="O12" s="72"/>
    </row>
    <row r="13" spans="1:15">
      <c r="O13" s="72"/>
    </row>
    <row r="14" spans="1:15">
      <c r="O14" s="72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honeticPr fontId="9" type="noConversion"/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43"/>
  <sheetViews>
    <sheetView rightToLeft="1" view="pageBreakPreview" zoomScale="60" zoomScaleNormal="85" workbookViewId="0">
      <selection activeCell="AE19" sqref="AE1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6.5703125" bestFit="1" customWidth="1"/>
    <col min="7" max="7" width="1.28515625" customWidth="1"/>
    <col min="8" max="8" width="14.5703125" bestFit="1" customWidth="1"/>
    <col min="9" max="9" width="1.28515625" customWidth="1"/>
    <col min="10" max="10" width="16.7109375" bestFit="1" customWidth="1"/>
    <col min="11" max="11" width="1.28515625" customWidth="1"/>
    <col min="12" max="12" width="15.5703125" style="97" customWidth="1"/>
    <col min="13" max="13" width="1.28515625" customWidth="1"/>
    <col min="14" max="14" width="14.7109375" bestFit="1" customWidth="1"/>
    <col min="15" max="16" width="1.28515625" customWidth="1"/>
    <col min="17" max="17" width="16.5703125" bestFit="1" customWidth="1"/>
    <col min="18" max="18" width="1.28515625" customWidth="1"/>
    <col min="19" max="19" width="20.5703125" style="63" bestFit="1" customWidth="1"/>
    <col min="20" max="20" width="1.28515625" customWidth="1"/>
    <col min="21" max="21" width="16.7109375" bestFit="1" customWidth="1"/>
    <col min="22" max="22" width="1.28515625" customWidth="1"/>
    <col min="23" max="23" width="15.5703125" style="63" customWidth="1"/>
    <col min="24" max="24" width="0.28515625" customWidth="1"/>
    <col min="26" max="26" width="20.7109375" style="45" bestFit="1" customWidth="1"/>
  </cols>
  <sheetData>
    <row r="1" spans="1:26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6" ht="21.75" customHeight="1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6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6" ht="14.45" customHeight="1"/>
    <row r="5" spans="1:26" ht="14.45" customHeight="1">
      <c r="A5" s="1" t="s">
        <v>75</v>
      </c>
      <c r="B5" s="78" t="s">
        <v>76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6" ht="14.45" customHeight="1">
      <c r="D6" s="88" t="s">
        <v>77</v>
      </c>
      <c r="E6" s="88"/>
      <c r="F6" s="88"/>
      <c r="G6" s="88"/>
      <c r="H6" s="88"/>
      <c r="I6" s="88"/>
      <c r="J6" s="88"/>
      <c r="K6" s="88"/>
      <c r="L6" s="88"/>
      <c r="N6" s="88" t="s">
        <v>78</v>
      </c>
      <c r="O6" s="88"/>
      <c r="P6" s="88"/>
      <c r="Q6" s="88"/>
      <c r="R6" s="88"/>
      <c r="S6" s="88"/>
      <c r="T6" s="88"/>
      <c r="U6" s="88"/>
      <c r="V6" s="88"/>
      <c r="W6" s="88"/>
      <c r="Z6" s="102">
        <v>413621101417</v>
      </c>
    </row>
    <row r="7" spans="1:26" ht="14.45" customHeight="1">
      <c r="D7" s="3"/>
      <c r="E7" s="3"/>
      <c r="F7" s="3"/>
      <c r="G7" s="3"/>
      <c r="H7" s="3"/>
      <c r="I7" s="3"/>
      <c r="J7" s="80" t="s">
        <v>44</v>
      </c>
      <c r="K7" s="80"/>
      <c r="L7" s="80"/>
      <c r="N7" s="3"/>
      <c r="O7" s="3"/>
      <c r="P7" s="3"/>
      <c r="Q7" s="3"/>
      <c r="R7" s="3"/>
      <c r="S7" s="74"/>
      <c r="T7" s="3"/>
      <c r="U7" s="80" t="s">
        <v>44</v>
      </c>
      <c r="V7" s="80"/>
      <c r="W7" s="80"/>
    </row>
    <row r="8" spans="1:26" ht="14.45" customHeight="1">
      <c r="A8" s="88" t="s">
        <v>79</v>
      </c>
      <c r="B8" s="88"/>
      <c r="D8" s="2" t="s">
        <v>80</v>
      </c>
      <c r="F8" s="2" t="s">
        <v>81</v>
      </c>
      <c r="H8" s="2" t="s">
        <v>82</v>
      </c>
      <c r="J8" s="4" t="s">
        <v>59</v>
      </c>
      <c r="K8" s="3"/>
      <c r="L8" s="96" t="s">
        <v>67</v>
      </c>
      <c r="N8" s="2" t="s">
        <v>80</v>
      </c>
      <c r="P8" s="88" t="s">
        <v>81</v>
      </c>
      <c r="Q8" s="88"/>
      <c r="S8" s="32" t="s">
        <v>82</v>
      </c>
      <c r="U8" s="4" t="s">
        <v>59</v>
      </c>
      <c r="V8" s="3"/>
      <c r="W8" s="50" t="s">
        <v>67</v>
      </c>
    </row>
    <row r="9" spans="1:26" ht="21.75" customHeight="1">
      <c r="A9" s="91" t="s">
        <v>25</v>
      </c>
      <c r="B9" s="91"/>
      <c r="C9" s="18"/>
      <c r="D9" s="49">
        <v>0</v>
      </c>
      <c r="E9" s="18"/>
      <c r="F9" s="49">
        <v>0</v>
      </c>
      <c r="G9" s="18"/>
      <c r="H9" s="49">
        <v>1358298668</v>
      </c>
      <c r="I9" s="18"/>
      <c r="J9" s="49">
        <v>1358298668</v>
      </c>
      <c r="K9" s="18"/>
      <c r="L9" s="98">
        <v>9.2681281201204002E-3</v>
      </c>
      <c r="M9" s="18"/>
      <c r="N9" s="49">
        <v>503830800</v>
      </c>
      <c r="O9" s="18"/>
      <c r="P9" s="82">
        <v>0</v>
      </c>
      <c r="Q9" s="82"/>
      <c r="R9" s="18"/>
      <c r="S9" s="49">
        <v>2839805868</v>
      </c>
      <c r="T9" s="18"/>
      <c r="U9" s="49">
        <v>3343636668</v>
      </c>
      <c r="V9" s="18"/>
      <c r="W9" s="59">
        <v>8.0838154933228351E-3</v>
      </c>
    </row>
    <row r="10" spans="1:26" ht="21.75" customHeight="1">
      <c r="A10" s="92" t="s">
        <v>41</v>
      </c>
      <c r="B10" s="92"/>
      <c r="C10" s="18"/>
      <c r="D10" s="47">
        <v>0</v>
      </c>
      <c r="E10" s="18"/>
      <c r="F10" s="47">
        <v>0</v>
      </c>
      <c r="G10" s="18"/>
      <c r="H10" s="47">
        <v>463530177</v>
      </c>
      <c r="I10" s="18"/>
      <c r="J10" s="47">
        <v>463530177</v>
      </c>
      <c r="K10" s="18"/>
      <c r="L10" s="98">
        <v>3.1628221165111887E-3</v>
      </c>
      <c r="M10" s="18"/>
      <c r="N10" s="47">
        <v>0</v>
      </c>
      <c r="O10" s="18"/>
      <c r="P10" s="84">
        <v>0</v>
      </c>
      <c r="Q10" s="84"/>
      <c r="R10" s="18"/>
      <c r="S10" s="47">
        <v>1753995050</v>
      </c>
      <c r="T10" s="18"/>
      <c r="U10" s="47">
        <v>1753995050</v>
      </c>
      <c r="V10" s="18"/>
      <c r="W10" s="101">
        <v>4.2405840610914005E-3</v>
      </c>
    </row>
    <row r="11" spans="1:26" ht="21.75" customHeight="1">
      <c r="A11" s="92" t="s">
        <v>34</v>
      </c>
      <c r="B11" s="92"/>
      <c r="C11" s="18"/>
      <c r="D11" s="47">
        <v>0</v>
      </c>
      <c r="E11" s="18"/>
      <c r="F11" s="47">
        <v>-832564630</v>
      </c>
      <c r="G11" s="18"/>
      <c r="H11" s="47">
        <v>4640154043</v>
      </c>
      <c r="I11" s="18"/>
      <c r="J11" s="47">
        <v>3807589413</v>
      </c>
      <c r="K11" s="18"/>
      <c r="L11" s="98">
        <v>2.5980461690696469E-2</v>
      </c>
      <c r="M11" s="18"/>
      <c r="N11" s="47">
        <v>0</v>
      </c>
      <c r="O11" s="18"/>
      <c r="P11" s="84">
        <v>3734143808</v>
      </c>
      <c r="Q11" s="84"/>
      <c r="R11" s="18"/>
      <c r="S11" s="47">
        <v>8916637594</v>
      </c>
      <c r="T11" s="18"/>
      <c r="U11" s="47">
        <v>12650781402</v>
      </c>
      <c r="V11" s="18"/>
      <c r="W11" s="101">
        <v>3.058543521754678E-2</v>
      </c>
    </row>
    <row r="12" spans="1:26" ht="21.75" customHeight="1">
      <c r="A12" s="92" t="s">
        <v>32</v>
      </c>
      <c r="B12" s="92"/>
      <c r="C12" s="18"/>
      <c r="D12" s="47">
        <v>0</v>
      </c>
      <c r="E12" s="18"/>
      <c r="F12" s="47">
        <v>-658109677</v>
      </c>
      <c r="G12" s="18"/>
      <c r="H12" s="47">
        <v>648046925</v>
      </c>
      <c r="I12" s="18"/>
      <c r="J12" s="47">
        <v>-10062752</v>
      </c>
      <c r="K12" s="18"/>
      <c r="L12" s="98">
        <v>-6.8661537388033309E-5</v>
      </c>
      <c r="M12" s="18"/>
      <c r="N12" s="47">
        <v>0</v>
      </c>
      <c r="O12" s="18"/>
      <c r="P12" s="84">
        <v>503037869</v>
      </c>
      <c r="Q12" s="84"/>
      <c r="R12" s="18"/>
      <c r="S12" s="47">
        <v>648046925</v>
      </c>
      <c r="T12" s="18"/>
      <c r="U12" s="47">
        <v>1151084794</v>
      </c>
      <c r="V12" s="18"/>
      <c r="W12" s="101">
        <v>2.7829450433175841E-3</v>
      </c>
    </row>
    <row r="13" spans="1:26" ht="21.75" customHeight="1">
      <c r="A13" s="92" t="s">
        <v>35</v>
      </c>
      <c r="B13" s="92"/>
      <c r="C13" s="18"/>
      <c r="D13" s="47">
        <v>0</v>
      </c>
      <c r="E13" s="18"/>
      <c r="F13" s="47">
        <v>0</v>
      </c>
      <c r="G13" s="18"/>
      <c r="H13" s="47">
        <v>319043193</v>
      </c>
      <c r="I13" s="18"/>
      <c r="J13" s="47">
        <v>319043193</v>
      </c>
      <c r="K13" s="18"/>
      <c r="L13" s="98">
        <v>2.1769388855620237E-3</v>
      </c>
      <c r="M13" s="18"/>
      <c r="N13" s="47">
        <v>0</v>
      </c>
      <c r="O13" s="18"/>
      <c r="P13" s="84">
        <v>0</v>
      </c>
      <c r="Q13" s="84"/>
      <c r="R13" s="18"/>
      <c r="S13" s="47">
        <v>987878567</v>
      </c>
      <c r="T13" s="18"/>
      <c r="U13" s="47">
        <v>987878567</v>
      </c>
      <c r="V13" s="18"/>
      <c r="W13" s="101">
        <v>2.3883659794330741E-3</v>
      </c>
    </row>
    <row r="14" spans="1:26" ht="21.75" customHeight="1">
      <c r="A14" s="92" t="s">
        <v>26</v>
      </c>
      <c r="B14" s="92"/>
      <c r="C14" s="18"/>
      <c r="D14" s="47">
        <v>0</v>
      </c>
      <c r="E14" s="18"/>
      <c r="F14" s="47">
        <v>0</v>
      </c>
      <c r="G14" s="18"/>
      <c r="H14" s="47">
        <v>286551741</v>
      </c>
      <c r="I14" s="18"/>
      <c r="J14" s="47">
        <v>286551741</v>
      </c>
      <c r="K14" s="18"/>
      <c r="L14" s="98">
        <v>1.9552387933517131E-3</v>
      </c>
      <c r="M14" s="18"/>
      <c r="N14" s="47">
        <v>261192661</v>
      </c>
      <c r="O14" s="18"/>
      <c r="P14" s="84">
        <v>0</v>
      </c>
      <c r="Q14" s="84"/>
      <c r="R14" s="18"/>
      <c r="S14" s="47">
        <v>511676747</v>
      </c>
      <c r="T14" s="18"/>
      <c r="U14" s="47">
        <v>772869408</v>
      </c>
      <c r="V14" s="18"/>
      <c r="W14" s="101">
        <v>1.8685444368100963E-3</v>
      </c>
    </row>
    <row r="15" spans="1:26" ht="21.75" customHeight="1">
      <c r="A15" s="92" t="s">
        <v>40</v>
      </c>
      <c r="B15" s="92"/>
      <c r="C15" s="18"/>
      <c r="D15" s="47">
        <v>0</v>
      </c>
      <c r="E15" s="18"/>
      <c r="F15" s="47">
        <v>0</v>
      </c>
      <c r="G15" s="18"/>
      <c r="H15" s="47">
        <v>417263580</v>
      </c>
      <c r="I15" s="18"/>
      <c r="J15" s="47">
        <v>417263580</v>
      </c>
      <c r="K15" s="18"/>
      <c r="L15" s="98">
        <v>2.8471295823284354E-3</v>
      </c>
      <c r="M15" s="18"/>
      <c r="N15" s="47">
        <v>0</v>
      </c>
      <c r="O15" s="18"/>
      <c r="P15" s="84">
        <v>0</v>
      </c>
      <c r="Q15" s="84"/>
      <c r="R15" s="18"/>
      <c r="S15" s="47">
        <v>1307920028</v>
      </c>
      <c r="T15" s="18"/>
      <c r="U15" s="47">
        <v>1307920028</v>
      </c>
      <c r="V15" s="18"/>
      <c r="W15" s="101">
        <v>3.1621211382090379E-3</v>
      </c>
    </row>
    <row r="16" spans="1:26" ht="21.75" customHeight="1">
      <c r="A16" s="92" t="s">
        <v>83</v>
      </c>
      <c r="B16" s="92"/>
      <c r="C16" s="18"/>
      <c r="D16" s="47">
        <v>0</v>
      </c>
      <c r="E16" s="18"/>
      <c r="F16" s="47">
        <v>0</v>
      </c>
      <c r="G16" s="18"/>
      <c r="H16" s="47">
        <v>0</v>
      </c>
      <c r="I16" s="18"/>
      <c r="J16" s="47">
        <v>0</v>
      </c>
      <c r="K16" s="18"/>
      <c r="L16" s="98">
        <v>0</v>
      </c>
      <c r="M16" s="18"/>
      <c r="N16" s="47">
        <v>0</v>
      </c>
      <c r="O16" s="18"/>
      <c r="P16" s="84">
        <v>0</v>
      </c>
      <c r="Q16" s="84"/>
      <c r="R16" s="18"/>
      <c r="S16" s="47">
        <v>3323882</v>
      </c>
      <c r="T16" s="18"/>
      <c r="U16" s="47">
        <v>3323882</v>
      </c>
      <c r="V16" s="18"/>
      <c r="W16" s="101">
        <v>8.0360551930569058E-6</v>
      </c>
    </row>
    <row r="17" spans="1:23" ht="21.75" customHeight="1">
      <c r="A17" s="92" t="s">
        <v>23</v>
      </c>
      <c r="B17" s="92"/>
      <c r="C17" s="18"/>
      <c r="D17" s="47">
        <v>599413490</v>
      </c>
      <c r="E17" s="18"/>
      <c r="F17" s="47">
        <v>941116837</v>
      </c>
      <c r="G17" s="18"/>
      <c r="H17" s="47">
        <v>0</v>
      </c>
      <c r="I17" s="18"/>
      <c r="J17" s="47">
        <v>1540530327</v>
      </c>
      <c r="K17" s="18"/>
      <c r="L17" s="98">
        <v>1.0511555948582423E-2</v>
      </c>
      <c r="M17" s="18"/>
      <c r="N17" s="47">
        <v>599413490</v>
      </c>
      <c r="O17" s="18"/>
      <c r="P17" s="84">
        <v>2012908683</v>
      </c>
      <c r="Q17" s="84"/>
      <c r="R17" s="18"/>
      <c r="S17" s="47">
        <v>1658032917</v>
      </c>
      <c r="T17" s="18"/>
      <c r="U17" s="47">
        <v>4270355090</v>
      </c>
      <c r="V17" s="18"/>
      <c r="W17" s="101">
        <v>1.0324316325667245E-2</v>
      </c>
    </row>
    <row r="18" spans="1:23" ht="21.75" customHeight="1">
      <c r="A18" s="92" t="s">
        <v>27</v>
      </c>
      <c r="B18" s="92"/>
      <c r="C18" s="18"/>
      <c r="D18" s="47">
        <v>0</v>
      </c>
      <c r="E18" s="18"/>
      <c r="F18" s="47">
        <v>626251500</v>
      </c>
      <c r="G18" s="18"/>
      <c r="H18" s="47">
        <v>0</v>
      </c>
      <c r="I18" s="18"/>
      <c r="J18" s="47">
        <v>626251500</v>
      </c>
      <c r="K18" s="18"/>
      <c r="L18" s="98">
        <v>4.2731243681213586E-3</v>
      </c>
      <c r="M18" s="18"/>
      <c r="N18" s="47">
        <v>0</v>
      </c>
      <c r="O18" s="18"/>
      <c r="P18" s="84">
        <v>1629280823</v>
      </c>
      <c r="Q18" s="84"/>
      <c r="R18" s="18"/>
      <c r="S18" s="110">
        <v>1791998143</v>
      </c>
      <c r="T18" s="18"/>
      <c r="U18" s="47">
        <v>3421278966</v>
      </c>
      <c r="V18" s="18"/>
      <c r="W18" s="101">
        <v>8.2715290740226818E-3</v>
      </c>
    </row>
    <row r="19" spans="1:23" ht="21.75" customHeight="1">
      <c r="A19" s="92" t="s">
        <v>20</v>
      </c>
      <c r="B19" s="92"/>
      <c r="C19" s="18"/>
      <c r="D19" s="47">
        <v>0</v>
      </c>
      <c r="E19" s="18"/>
      <c r="F19" s="47">
        <v>267409391</v>
      </c>
      <c r="G19" s="18"/>
      <c r="H19" s="47">
        <v>0</v>
      </c>
      <c r="I19" s="18"/>
      <c r="J19" s="47">
        <v>267409391</v>
      </c>
      <c r="K19" s="18"/>
      <c r="L19" s="98">
        <v>1.8246241085994881E-3</v>
      </c>
      <c r="M19" s="18"/>
      <c r="N19" s="47">
        <v>0</v>
      </c>
      <c r="O19" s="18"/>
      <c r="P19" s="84">
        <v>437131670</v>
      </c>
      <c r="Q19" s="84"/>
      <c r="R19" s="18"/>
      <c r="S19" s="47">
        <v>232629892</v>
      </c>
      <c r="T19" s="18"/>
      <c r="U19" s="47">
        <v>669761562</v>
      </c>
      <c r="V19" s="18"/>
      <c r="W19" s="101">
        <v>1.6192635233200231E-3</v>
      </c>
    </row>
    <row r="20" spans="1:23" ht="21.75" customHeight="1">
      <c r="A20" s="92" t="s">
        <v>84</v>
      </c>
      <c r="B20" s="92"/>
      <c r="C20" s="18"/>
      <c r="D20" s="47">
        <v>0</v>
      </c>
      <c r="E20" s="18"/>
      <c r="F20" s="47">
        <v>0</v>
      </c>
      <c r="G20" s="18"/>
      <c r="H20" s="47">
        <v>0</v>
      </c>
      <c r="I20" s="18"/>
      <c r="J20" s="47">
        <v>0</v>
      </c>
      <c r="K20" s="18"/>
      <c r="L20" s="98">
        <v>0</v>
      </c>
      <c r="M20" s="18"/>
      <c r="N20" s="47">
        <v>0</v>
      </c>
      <c r="O20" s="18"/>
      <c r="P20" s="84">
        <v>0</v>
      </c>
      <c r="Q20" s="84"/>
      <c r="R20" s="18"/>
      <c r="S20" s="47">
        <v>3818846014</v>
      </c>
      <c r="T20" s="18"/>
      <c r="U20" s="47">
        <v>3818846014</v>
      </c>
      <c r="V20" s="18"/>
      <c r="W20" s="101">
        <v>9.2327156446255811E-3</v>
      </c>
    </row>
    <row r="21" spans="1:23" ht="21.75" customHeight="1">
      <c r="A21" s="92" t="s">
        <v>85</v>
      </c>
      <c r="B21" s="92"/>
      <c r="C21" s="18"/>
      <c r="D21" s="47">
        <v>0</v>
      </c>
      <c r="E21" s="18"/>
      <c r="F21" s="47">
        <v>0</v>
      </c>
      <c r="G21" s="18"/>
      <c r="H21" s="47">
        <v>0</v>
      </c>
      <c r="I21" s="18"/>
      <c r="J21" s="47">
        <v>0</v>
      </c>
      <c r="K21" s="18"/>
      <c r="L21" s="98">
        <v>0</v>
      </c>
      <c r="M21" s="18"/>
      <c r="N21" s="47">
        <v>0</v>
      </c>
      <c r="O21" s="18"/>
      <c r="P21" s="84">
        <v>0</v>
      </c>
      <c r="Q21" s="84"/>
      <c r="R21" s="18"/>
      <c r="S21" s="47">
        <v>1245167137</v>
      </c>
      <c r="T21" s="18"/>
      <c r="U21" s="47">
        <v>1245167137</v>
      </c>
      <c r="V21" s="18"/>
      <c r="W21" s="101">
        <v>3.0104052543118709E-3</v>
      </c>
    </row>
    <row r="22" spans="1:23" ht="21.75" customHeight="1">
      <c r="A22" s="92" t="s">
        <v>86</v>
      </c>
      <c r="B22" s="92"/>
      <c r="C22" s="18"/>
      <c r="D22" s="47">
        <v>0</v>
      </c>
      <c r="E22" s="18"/>
      <c r="F22" s="47">
        <v>0</v>
      </c>
      <c r="G22" s="18"/>
      <c r="H22" s="47">
        <v>0</v>
      </c>
      <c r="I22" s="18"/>
      <c r="J22" s="47">
        <v>0</v>
      </c>
      <c r="K22" s="18"/>
      <c r="L22" s="98">
        <v>0</v>
      </c>
      <c r="M22" s="18"/>
      <c r="N22" s="47">
        <v>0</v>
      </c>
      <c r="O22" s="18"/>
      <c r="P22" s="84">
        <v>0</v>
      </c>
      <c r="Q22" s="84"/>
      <c r="R22" s="18"/>
      <c r="S22" s="47">
        <v>3678311037</v>
      </c>
      <c r="T22" s="18"/>
      <c r="U22" s="47">
        <v>3678311037</v>
      </c>
      <c r="V22" s="18"/>
      <c r="W22" s="101">
        <v>8.892948218547584E-3</v>
      </c>
    </row>
    <row r="23" spans="1:23" ht="21.75" customHeight="1">
      <c r="A23" s="92" t="s">
        <v>28</v>
      </c>
      <c r="B23" s="92"/>
      <c r="C23" s="18"/>
      <c r="D23" s="47">
        <v>0</v>
      </c>
      <c r="E23" s="18"/>
      <c r="F23" s="47">
        <v>255027742</v>
      </c>
      <c r="G23" s="18"/>
      <c r="H23" s="47">
        <v>0</v>
      </c>
      <c r="I23" s="18"/>
      <c r="J23" s="47">
        <v>255027742</v>
      </c>
      <c r="K23" s="18"/>
      <c r="L23" s="98">
        <v>1.7401399579676327E-3</v>
      </c>
      <c r="M23" s="18"/>
      <c r="N23" s="47">
        <v>0</v>
      </c>
      <c r="O23" s="18"/>
      <c r="P23" s="84">
        <v>2159407579</v>
      </c>
      <c r="Q23" s="84"/>
      <c r="R23" s="18"/>
      <c r="S23" s="47">
        <v>3106207499</v>
      </c>
      <c r="T23" s="18"/>
      <c r="U23" s="47">
        <v>5265615078</v>
      </c>
      <c r="V23" s="18"/>
      <c r="W23" s="101">
        <v>1.2730528157197111E-2</v>
      </c>
    </row>
    <row r="24" spans="1:23" ht="21.75" customHeight="1">
      <c r="A24" s="92" t="s">
        <v>22</v>
      </c>
      <c r="B24" s="92"/>
      <c r="C24" s="18"/>
      <c r="D24" s="47">
        <v>0</v>
      </c>
      <c r="E24" s="18"/>
      <c r="F24" s="47">
        <v>79583324512</v>
      </c>
      <c r="G24" s="18"/>
      <c r="H24" s="47">
        <v>0</v>
      </c>
      <c r="I24" s="18"/>
      <c r="J24" s="47">
        <v>79583324512</v>
      </c>
      <c r="K24" s="18"/>
      <c r="L24" s="98">
        <v>0.54302375845540818</v>
      </c>
      <c r="M24" s="18"/>
      <c r="N24" s="47">
        <v>0</v>
      </c>
      <c r="O24" s="18"/>
      <c r="P24" s="84">
        <v>150791954137</v>
      </c>
      <c r="Q24" s="84"/>
      <c r="R24" s="18"/>
      <c r="S24" s="47">
        <v>2973004854</v>
      </c>
      <c r="T24" s="18"/>
      <c r="U24" s="47">
        <v>153764958991</v>
      </c>
      <c r="V24" s="18"/>
      <c r="W24" s="101">
        <v>0.37175317812419567</v>
      </c>
    </row>
    <row r="25" spans="1:23" ht="21.75" customHeight="1">
      <c r="A25" s="92" t="s">
        <v>87</v>
      </c>
      <c r="B25" s="92"/>
      <c r="C25" s="18"/>
      <c r="D25" s="47">
        <v>0</v>
      </c>
      <c r="E25" s="18"/>
      <c r="F25" s="47">
        <v>0</v>
      </c>
      <c r="G25" s="18"/>
      <c r="H25" s="47">
        <v>0</v>
      </c>
      <c r="I25" s="18"/>
      <c r="J25" s="47">
        <v>0</v>
      </c>
      <c r="K25" s="18"/>
      <c r="L25" s="98">
        <v>0</v>
      </c>
      <c r="M25" s="18"/>
      <c r="N25" s="47">
        <v>0</v>
      </c>
      <c r="O25" s="18"/>
      <c r="P25" s="84">
        <v>0</v>
      </c>
      <c r="Q25" s="84"/>
      <c r="R25" s="18"/>
      <c r="S25" s="47">
        <v>7168141230</v>
      </c>
      <c r="T25" s="18"/>
      <c r="U25" s="47">
        <v>7168141230</v>
      </c>
      <c r="V25" s="18"/>
      <c r="W25" s="101">
        <v>1.7330211648881284E-2</v>
      </c>
    </row>
    <row r="26" spans="1:23" ht="21.75" customHeight="1">
      <c r="A26" s="92" t="s">
        <v>38</v>
      </c>
      <c r="B26" s="92"/>
      <c r="C26" s="18"/>
      <c r="D26" s="47">
        <v>0</v>
      </c>
      <c r="E26" s="18"/>
      <c r="F26" s="47">
        <v>-7783176026</v>
      </c>
      <c r="G26" s="18"/>
      <c r="H26" s="47">
        <v>0</v>
      </c>
      <c r="I26" s="18"/>
      <c r="J26" s="47">
        <v>-7783176026</v>
      </c>
      <c r="K26" s="18"/>
      <c r="L26" s="98">
        <v>-5.3107224714158061E-2</v>
      </c>
      <c r="M26" s="18"/>
      <c r="N26" s="47">
        <v>0</v>
      </c>
      <c r="O26" s="18"/>
      <c r="P26" s="84">
        <v>32242547232</v>
      </c>
      <c r="Q26" s="84"/>
      <c r="R26" s="18"/>
      <c r="S26" s="47">
        <v>4249976729</v>
      </c>
      <c r="T26" s="18"/>
      <c r="U26" s="47">
        <v>36492523961</v>
      </c>
      <c r="V26" s="18"/>
      <c r="W26" s="101">
        <v>8.8226939670104906E-2</v>
      </c>
    </row>
    <row r="27" spans="1:23" ht="21.75" customHeight="1">
      <c r="A27" s="92" t="s">
        <v>88</v>
      </c>
      <c r="B27" s="92"/>
      <c r="C27" s="18"/>
      <c r="D27" s="47">
        <v>0</v>
      </c>
      <c r="E27" s="18"/>
      <c r="F27" s="47">
        <v>0</v>
      </c>
      <c r="G27" s="18"/>
      <c r="H27" s="47">
        <v>0</v>
      </c>
      <c r="I27" s="18"/>
      <c r="J27" s="47">
        <v>0</v>
      </c>
      <c r="K27" s="18"/>
      <c r="L27" s="98">
        <v>0</v>
      </c>
      <c r="M27" s="18"/>
      <c r="N27" s="47">
        <v>0</v>
      </c>
      <c r="O27" s="18"/>
      <c r="P27" s="84">
        <v>0</v>
      </c>
      <c r="Q27" s="84"/>
      <c r="R27" s="18"/>
      <c r="S27" s="47">
        <v>4247073819</v>
      </c>
      <c r="T27" s="18"/>
      <c r="U27" s="47">
        <v>4247073819</v>
      </c>
      <c r="V27" s="18"/>
      <c r="W27" s="101">
        <v>1.0268029857398962E-2</v>
      </c>
    </row>
    <row r="28" spans="1:23" ht="21.75" customHeight="1">
      <c r="A28" s="92" t="s">
        <v>30</v>
      </c>
      <c r="B28" s="92"/>
      <c r="C28" s="18"/>
      <c r="D28" s="47">
        <v>0</v>
      </c>
      <c r="E28" s="18"/>
      <c r="F28" s="47">
        <v>37932063763</v>
      </c>
      <c r="G28" s="18"/>
      <c r="H28" s="47">
        <v>0</v>
      </c>
      <c r="I28" s="18"/>
      <c r="J28" s="47">
        <v>37932063763</v>
      </c>
      <c r="K28" s="18"/>
      <c r="L28" s="98">
        <v>0.25882321399439118</v>
      </c>
      <c r="M28" s="18"/>
      <c r="N28" s="47">
        <v>0</v>
      </c>
      <c r="O28" s="18"/>
      <c r="P28" s="84">
        <v>50098390679</v>
      </c>
      <c r="Q28" s="84"/>
      <c r="R28" s="18"/>
      <c r="S28" s="47">
        <v>1508889955</v>
      </c>
      <c r="T28" s="18"/>
      <c r="U28" s="47">
        <v>51607280634</v>
      </c>
      <c r="V28" s="18"/>
      <c r="W28" s="101">
        <v>0.12476945798268434</v>
      </c>
    </row>
    <row r="29" spans="1:23" ht="21.75" customHeight="1">
      <c r="A29" s="92" t="s">
        <v>89</v>
      </c>
      <c r="B29" s="92"/>
      <c r="C29" s="18"/>
      <c r="D29" s="47">
        <v>0</v>
      </c>
      <c r="E29" s="18"/>
      <c r="F29" s="47">
        <v>3500525122</v>
      </c>
      <c r="G29" s="18"/>
      <c r="H29" s="47">
        <v>0</v>
      </c>
      <c r="I29" s="18"/>
      <c r="J29" s="47">
        <v>3500525122</v>
      </c>
      <c r="K29" s="18"/>
      <c r="L29" s="98">
        <v>2.3885258877686031E-2</v>
      </c>
      <c r="M29" s="18"/>
      <c r="N29" s="47">
        <v>0</v>
      </c>
      <c r="O29" s="18"/>
      <c r="P29" s="84">
        <v>2238583232</v>
      </c>
      <c r="Q29" s="84"/>
      <c r="R29" s="18"/>
      <c r="S29" s="47">
        <v>4362513575</v>
      </c>
      <c r="T29" s="18"/>
      <c r="U29" s="47">
        <v>6601096807</v>
      </c>
      <c r="V29" s="18"/>
      <c r="W29" s="101">
        <v>1.5959284437824118E-2</v>
      </c>
    </row>
    <row r="30" spans="1:23" ht="21.75" customHeight="1">
      <c r="A30" s="92" t="s">
        <v>33</v>
      </c>
      <c r="B30" s="92"/>
      <c r="C30" s="18"/>
      <c r="D30" s="47">
        <v>0</v>
      </c>
      <c r="E30" s="18"/>
      <c r="F30" s="47">
        <v>12644709644</v>
      </c>
      <c r="G30" s="18"/>
      <c r="H30" s="47">
        <v>0</v>
      </c>
      <c r="I30" s="18"/>
      <c r="J30" s="47">
        <v>12644709644</v>
      </c>
      <c r="K30" s="18"/>
      <c r="L30" s="98">
        <v>8.6279101778751116E-2</v>
      </c>
      <c r="M30" s="18"/>
      <c r="N30" s="47">
        <v>440000000</v>
      </c>
      <c r="O30" s="18"/>
      <c r="P30" s="84">
        <v>33933379221</v>
      </c>
      <c r="Q30" s="84"/>
      <c r="R30" s="18"/>
      <c r="S30" s="47">
        <v>0</v>
      </c>
      <c r="T30" s="18"/>
      <c r="U30" s="47">
        <v>34373379221</v>
      </c>
      <c r="V30" s="18"/>
      <c r="W30" s="101">
        <v>8.3103543564973542E-2</v>
      </c>
    </row>
    <row r="31" spans="1:23" ht="21.75" customHeight="1">
      <c r="A31" s="92" t="s">
        <v>36</v>
      </c>
      <c r="B31" s="92"/>
      <c r="C31" s="18"/>
      <c r="D31" s="47">
        <v>0</v>
      </c>
      <c r="E31" s="18"/>
      <c r="F31" s="47">
        <v>-13527156722</v>
      </c>
      <c r="G31" s="18"/>
      <c r="H31" s="47">
        <v>0</v>
      </c>
      <c r="I31" s="18"/>
      <c r="J31" s="47">
        <v>-13527156722</v>
      </c>
      <c r="K31" s="18"/>
      <c r="L31" s="98">
        <v>-9.2300334642192214E-2</v>
      </c>
      <c r="M31" s="18"/>
      <c r="N31" s="47">
        <v>0</v>
      </c>
      <c r="O31" s="18"/>
      <c r="P31" s="84">
        <v>-2558479114</v>
      </c>
      <c r="Q31" s="84"/>
      <c r="R31" s="18"/>
      <c r="S31" s="47">
        <v>0</v>
      </c>
      <c r="T31" s="18"/>
      <c r="U31" s="47">
        <v>-2558479114</v>
      </c>
      <c r="V31" s="18"/>
      <c r="W31" s="101">
        <v>-6.1855623546164789E-3</v>
      </c>
    </row>
    <row r="32" spans="1:23" ht="21.75" customHeight="1">
      <c r="A32" s="92" t="s">
        <v>31</v>
      </c>
      <c r="B32" s="92"/>
      <c r="C32" s="18"/>
      <c r="D32" s="47">
        <v>0</v>
      </c>
      <c r="E32" s="18"/>
      <c r="F32" s="47">
        <v>-722487150</v>
      </c>
      <c r="G32" s="18"/>
      <c r="H32" s="47">
        <v>0</v>
      </c>
      <c r="I32" s="18"/>
      <c r="J32" s="47">
        <v>-722487150</v>
      </c>
      <c r="K32" s="18"/>
      <c r="L32" s="98">
        <v>-4.9297725375820282E-3</v>
      </c>
      <c r="M32" s="18"/>
      <c r="N32" s="47">
        <v>0</v>
      </c>
      <c r="O32" s="18"/>
      <c r="P32" s="84">
        <v>721390027</v>
      </c>
      <c r="Q32" s="84"/>
      <c r="R32" s="18"/>
      <c r="S32" s="47">
        <v>0</v>
      </c>
      <c r="T32" s="18"/>
      <c r="U32" s="47">
        <v>721390027</v>
      </c>
      <c r="V32" s="18"/>
      <c r="W32" s="101">
        <v>1.7440841981432589E-3</v>
      </c>
    </row>
    <row r="33" spans="1:23" ht="21.75" customHeight="1">
      <c r="A33" s="92" t="s">
        <v>37</v>
      </c>
      <c r="B33" s="92"/>
      <c r="C33" s="18"/>
      <c r="D33" s="47">
        <v>0</v>
      </c>
      <c r="E33" s="18"/>
      <c r="F33" s="47">
        <v>1875274490</v>
      </c>
      <c r="G33" s="18"/>
      <c r="H33" s="47">
        <v>0</v>
      </c>
      <c r="I33" s="18"/>
      <c r="J33" s="47">
        <v>1875274490</v>
      </c>
      <c r="K33" s="18"/>
      <c r="L33" s="98">
        <v>1.2795627827055669E-2</v>
      </c>
      <c r="M33" s="18"/>
      <c r="N33" s="47">
        <v>0</v>
      </c>
      <c r="O33" s="18"/>
      <c r="P33" s="84">
        <v>37666227613</v>
      </c>
      <c r="Q33" s="84"/>
      <c r="R33" s="18"/>
      <c r="S33" s="47">
        <v>0</v>
      </c>
      <c r="T33" s="18"/>
      <c r="U33" s="47">
        <v>37666227613</v>
      </c>
      <c r="V33" s="18"/>
      <c r="W33" s="101">
        <v>9.1064569684577268E-2</v>
      </c>
    </row>
    <row r="34" spans="1:23" ht="21.75" customHeight="1">
      <c r="A34" s="92" t="s">
        <v>24</v>
      </c>
      <c r="B34" s="92"/>
      <c r="C34" s="18"/>
      <c r="D34" s="47">
        <v>0</v>
      </c>
      <c r="E34" s="18"/>
      <c r="F34" s="47">
        <v>7886303900</v>
      </c>
      <c r="G34" s="18"/>
      <c r="H34" s="47">
        <v>0</v>
      </c>
      <c r="I34" s="18"/>
      <c r="J34" s="47">
        <v>7886303900</v>
      </c>
      <c r="K34" s="18"/>
      <c r="L34" s="98">
        <v>5.3810900843352084E-2</v>
      </c>
      <c r="M34" s="18"/>
      <c r="N34" s="47">
        <v>0</v>
      </c>
      <c r="O34" s="18"/>
      <c r="P34" s="84">
        <v>-2423167873</v>
      </c>
      <c r="Q34" s="84"/>
      <c r="R34" s="18"/>
      <c r="S34" s="47">
        <v>0</v>
      </c>
      <c r="T34" s="18"/>
      <c r="U34" s="47">
        <v>-2423167873</v>
      </c>
      <c r="V34" s="18"/>
      <c r="W34" s="101">
        <v>-5.8584242068371586E-3</v>
      </c>
    </row>
    <row r="35" spans="1:23" ht="21.75" customHeight="1">
      <c r="A35" s="92" t="s">
        <v>43</v>
      </c>
      <c r="B35" s="92"/>
      <c r="C35" s="18"/>
      <c r="D35" s="47">
        <v>0</v>
      </c>
      <c r="E35" s="18"/>
      <c r="F35" s="47">
        <v>-1332689445</v>
      </c>
      <c r="G35" s="18"/>
      <c r="H35" s="47">
        <v>0</v>
      </c>
      <c r="I35" s="18"/>
      <c r="J35" s="47">
        <v>-1332689445</v>
      </c>
      <c r="K35" s="18"/>
      <c r="L35" s="98">
        <v>-9.0933877884007142E-3</v>
      </c>
      <c r="M35" s="18"/>
      <c r="N35" s="47">
        <v>0</v>
      </c>
      <c r="O35" s="18"/>
      <c r="P35" s="84">
        <v>-1332689445</v>
      </c>
      <c r="Q35" s="84"/>
      <c r="R35" s="18"/>
      <c r="S35" s="47">
        <v>0</v>
      </c>
      <c r="T35" s="18"/>
      <c r="U35" s="47">
        <v>-1332689445</v>
      </c>
      <c r="V35" s="18"/>
      <c r="W35" s="101">
        <v>-3.2220054548339487E-3</v>
      </c>
    </row>
    <row r="36" spans="1:23" ht="21.75" customHeight="1">
      <c r="A36" s="92" t="s">
        <v>29</v>
      </c>
      <c r="B36" s="92"/>
      <c r="C36" s="18"/>
      <c r="D36" s="47">
        <v>0</v>
      </c>
      <c r="E36" s="18"/>
      <c r="F36" s="47">
        <v>7481305212</v>
      </c>
      <c r="G36" s="18"/>
      <c r="H36" s="47">
        <v>0</v>
      </c>
      <c r="I36" s="18"/>
      <c r="J36" s="47">
        <v>7481305212</v>
      </c>
      <c r="K36" s="18"/>
      <c r="L36" s="98">
        <v>5.1047458739421028E-2</v>
      </c>
      <c r="M36" s="18"/>
      <c r="N36" s="47">
        <v>0</v>
      </c>
      <c r="O36" s="18"/>
      <c r="P36" s="84">
        <v>19652726992</v>
      </c>
      <c r="Q36" s="84"/>
      <c r="R36" s="18"/>
      <c r="S36" s="47">
        <v>0</v>
      </c>
      <c r="T36" s="18"/>
      <c r="U36" s="47">
        <v>19652726992</v>
      </c>
      <c r="V36" s="18"/>
      <c r="W36" s="101">
        <v>4.7513840383560914E-2</v>
      </c>
    </row>
    <row r="37" spans="1:23" ht="21.75" customHeight="1">
      <c r="A37" s="93" t="s">
        <v>21</v>
      </c>
      <c r="B37" s="93"/>
      <c r="C37" s="18"/>
      <c r="D37" s="48">
        <v>0</v>
      </c>
      <c r="E37" s="18"/>
      <c r="F37" s="48">
        <v>9666539820</v>
      </c>
      <c r="G37" s="18"/>
      <c r="H37" s="48">
        <v>0</v>
      </c>
      <c r="I37" s="18"/>
      <c r="J37" s="48">
        <v>9666539820</v>
      </c>
      <c r="K37" s="18"/>
      <c r="L37" s="98">
        <v>6.5958048579935466E-2</v>
      </c>
      <c r="M37" s="18"/>
      <c r="N37" s="48">
        <v>0</v>
      </c>
      <c r="O37" s="18"/>
      <c r="P37" s="84">
        <v>12324488034</v>
      </c>
      <c r="Q37" s="94"/>
      <c r="R37" s="18"/>
      <c r="S37" s="48">
        <v>0</v>
      </c>
      <c r="T37" s="18"/>
      <c r="U37" s="48">
        <v>12324488034</v>
      </c>
      <c r="V37" s="18"/>
      <c r="W37" s="70">
        <v>2.9796565000620778E-2</v>
      </c>
    </row>
    <row r="38" spans="1:23" ht="21.75" customHeight="1" thickBot="1">
      <c r="A38" s="86" t="s">
        <v>44</v>
      </c>
      <c r="B38" s="86"/>
      <c r="C38" s="18"/>
      <c r="D38" s="54">
        <f>SUM(D9:D37)</f>
        <v>599413490</v>
      </c>
      <c r="E38" s="69"/>
      <c r="F38" s="54">
        <f>SUM(F9:F37)</f>
        <v>137803668283</v>
      </c>
      <c r="G38" s="69"/>
      <c r="H38" s="54">
        <f>SUM(H9:H37)</f>
        <v>8132888327</v>
      </c>
      <c r="I38" s="69"/>
      <c r="J38" s="54">
        <f>SUM(J9:J37)</f>
        <v>146535970100</v>
      </c>
      <c r="K38" s="69"/>
      <c r="L38" s="99">
        <f>SUM(L9:L37)</f>
        <v>0.9998641514481208</v>
      </c>
      <c r="M38" s="69"/>
      <c r="N38" s="54">
        <f>SUM(N9:N37)</f>
        <v>1804436951</v>
      </c>
      <c r="O38" s="69"/>
      <c r="P38" s="69"/>
      <c r="Q38" s="54">
        <f>SUM(P9:Q37)</f>
        <v>343831261167</v>
      </c>
      <c r="R38" s="18"/>
      <c r="S38" s="54">
        <f>SUM(S9:S37)</f>
        <v>57010077462</v>
      </c>
      <c r="T38" s="18"/>
      <c r="U38" s="54">
        <f>SUM(U9:U37)</f>
        <v>402645775580</v>
      </c>
      <c r="V38" s="18"/>
      <c r="W38" s="62">
        <f>SUM(W9:W37)</f>
        <v>0.97346526615929341</v>
      </c>
    </row>
    <row r="39" spans="1:23" ht="13.5" thickTop="1"/>
    <row r="41" spans="1:23">
      <c r="S41" s="75"/>
    </row>
    <row r="43" spans="1:23">
      <c r="S43" s="100"/>
    </row>
  </sheetData>
  <mergeCells count="69">
    <mergeCell ref="A37:B37"/>
    <mergeCell ref="P37:Q37"/>
    <mergeCell ref="A38:B38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5"/>
  <sheetViews>
    <sheetView rightToLeft="1" view="pageBreakPreview" zoomScaleNormal="100" zoomScaleSheetLayoutView="100" workbookViewId="0">
      <selection activeCell="Q40" sqref="Q40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5" max="15" width="12.7109375" bestFit="1" customWidth="1"/>
    <col min="17" max="17" width="12.7109375" bestFit="1" customWidth="1"/>
  </cols>
  <sheetData>
    <row r="1" spans="1:1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9" ht="21.75" customHeight="1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</row>
    <row r="3" spans="1:19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4" spans="1:19" ht="14.45" customHeight="1"/>
    <row r="5" spans="1:19" ht="14.45" customHeight="1">
      <c r="A5" s="1" t="s">
        <v>140</v>
      </c>
      <c r="B5" s="78" t="s">
        <v>90</v>
      </c>
      <c r="C5" s="78"/>
      <c r="D5" s="78"/>
      <c r="E5" s="78"/>
      <c r="F5" s="78"/>
      <c r="G5" s="78"/>
      <c r="H5" s="78"/>
      <c r="I5" s="78"/>
      <c r="J5" s="78"/>
    </row>
    <row r="6" spans="1:19" ht="14.45" customHeight="1">
      <c r="D6" s="88" t="s">
        <v>77</v>
      </c>
      <c r="E6" s="88"/>
      <c r="F6" s="88"/>
      <c r="H6" s="88" t="s">
        <v>78</v>
      </c>
      <c r="I6" s="88"/>
      <c r="J6" s="88"/>
    </row>
    <row r="7" spans="1:19" ht="36.4" customHeight="1">
      <c r="A7" s="88" t="s">
        <v>91</v>
      </c>
      <c r="B7" s="88"/>
      <c r="D7" s="10" t="s">
        <v>92</v>
      </c>
      <c r="E7" s="3"/>
      <c r="F7" s="10" t="s">
        <v>93</v>
      </c>
      <c r="H7" s="10" t="s">
        <v>92</v>
      </c>
      <c r="I7" s="3"/>
      <c r="J7" s="10" t="s">
        <v>93</v>
      </c>
      <c r="N7" s="66"/>
      <c r="O7" s="66"/>
      <c r="P7" s="66"/>
      <c r="Q7" s="66"/>
      <c r="R7" s="66"/>
      <c r="S7" s="66"/>
    </row>
    <row r="8" spans="1:19" ht="21.75" customHeight="1">
      <c r="A8" s="91" t="s">
        <v>135</v>
      </c>
      <c r="B8" s="91"/>
      <c r="C8" s="18"/>
      <c r="D8" s="19">
        <v>215968</v>
      </c>
      <c r="E8" s="18"/>
      <c r="F8" s="103">
        <f>D8/O11</f>
        <v>3.1504734004659038E-4</v>
      </c>
      <c r="G8" s="69"/>
      <c r="H8" s="49">
        <v>6944047715</v>
      </c>
      <c r="I8" s="69"/>
      <c r="J8" s="104">
        <f>H8/Q11</f>
        <v>2.5545413435159126</v>
      </c>
      <c r="N8" s="66"/>
      <c r="O8" s="107">
        <f>سپرده!D10</f>
        <v>51414282</v>
      </c>
      <c r="P8" s="66"/>
      <c r="Q8" s="108">
        <v>4117024666</v>
      </c>
      <c r="R8" s="66"/>
      <c r="S8" s="66"/>
    </row>
    <row r="9" spans="1:19" ht="21.75" customHeight="1" thickBot="1">
      <c r="A9" s="86" t="s">
        <v>44</v>
      </c>
      <c r="B9" s="86"/>
      <c r="C9" s="18"/>
      <c r="D9" s="30">
        <v>215968</v>
      </c>
      <c r="E9" s="18"/>
      <c r="F9" s="105">
        <f>SUM(F8)</f>
        <v>3.1504734004659038E-4</v>
      </c>
      <c r="G9" s="69"/>
      <c r="H9" s="54">
        <v>6944047715</v>
      </c>
      <c r="I9" s="69"/>
      <c r="J9" s="106">
        <f>SUM(J8)</f>
        <v>2.5545413435159126</v>
      </c>
      <c r="N9" s="66"/>
      <c r="O9" s="107">
        <f>سپرده!J10</f>
        <v>1319605070</v>
      </c>
      <c r="P9" s="66"/>
      <c r="Q9" s="107">
        <f>سپرده!J10</f>
        <v>1319605070</v>
      </c>
      <c r="R9" s="66"/>
      <c r="S9" s="66"/>
    </row>
    <row r="10" spans="1:19">
      <c r="A10" s="18"/>
      <c r="B10" s="18"/>
      <c r="C10" s="18"/>
      <c r="D10" s="18"/>
      <c r="E10" s="18"/>
      <c r="F10" s="18"/>
      <c r="G10" s="18"/>
      <c r="H10" s="18"/>
      <c r="I10" s="18"/>
      <c r="J10" s="18"/>
      <c r="N10" s="66"/>
      <c r="O10" s="107">
        <f>SUM(O8:O9)</f>
        <v>1371019352</v>
      </c>
      <c r="P10" s="66"/>
      <c r="Q10" s="107">
        <f>SUM(Q8:Q9)</f>
        <v>5436629736</v>
      </c>
      <c r="R10" s="66"/>
      <c r="S10" s="66"/>
    </row>
    <row r="11" spans="1:19">
      <c r="N11" s="66"/>
      <c r="O11" s="66">
        <f>O10/2</f>
        <v>685509676</v>
      </c>
      <c r="P11" s="66"/>
      <c r="Q11" s="66">
        <f>Q10/2</f>
        <v>2718314868</v>
      </c>
      <c r="R11" s="66"/>
      <c r="S11" s="66"/>
    </row>
    <row r="12" spans="1:19">
      <c r="N12" s="66"/>
      <c r="O12" s="66"/>
      <c r="P12" s="66"/>
      <c r="Q12" s="66"/>
      <c r="R12" s="66"/>
      <c r="S12" s="66"/>
    </row>
    <row r="13" spans="1:19">
      <c r="N13" s="66"/>
      <c r="O13" s="66"/>
      <c r="P13" s="66"/>
      <c r="Q13" s="66"/>
      <c r="R13" s="66"/>
      <c r="S13" s="66"/>
    </row>
    <row r="14" spans="1:19">
      <c r="N14" s="66"/>
      <c r="O14" s="66"/>
      <c r="P14" s="66"/>
      <c r="Q14" s="66"/>
      <c r="R14" s="66"/>
      <c r="S14" s="66"/>
    </row>
    <row r="15" spans="1:19">
      <c r="N15" s="66"/>
      <c r="O15" s="66"/>
      <c r="P15" s="66"/>
      <c r="Q15" s="66"/>
      <c r="R15" s="66"/>
      <c r="S15" s="66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15" zoomScaleNormal="100" zoomScaleSheetLayoutView="115" workbookViewId="0">
      <selection activeCell="F11" sqref="F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77" t="s">
        <v>0</v>
      </c>
      <c r="B1" s="77"/>
      <c r="C1" s="77"/>
      <c r="D1" s="77"/>
      <c r="E1" s="77"/>
      <c r="F1" s="77"/>
    </row>
    <row r="2" spans="1:6" ht="21.75" customHeight="1">
      <c r="A2" s="77" t="s">
        <v>62</v>
      </c>
      <c r="B2" s="77"/>
      <c r="C2" s="77"/>
      <c r="D2" s="77"/>
      <c r="E2" s="77"/>
      <c r="F2" s="77"/>
    </row>
    <row r="3" spans="1:6" ht="21.75" customHeight="1">
      <c r="A3" s="77" t="s">
        <v>2</v>
      </c>
      <c r="B3" s="77"/>
      <c r="C3" s="77"/>
      <c r="D3" s="77"/>
      <c r="E3" s="77"/>
      <c r="F3" s="77"/>
    </row>
    <row r="4" spans="1:6" ht="14.45" customHeight="1"/>
    <row r="5" spans="1:6" ht="29.1" customHeight="1">
      <c r="A5" s="1" t="s">
        <v>139</v>
      </c>
      <c r="B5" s="78" t="s">
        <v>74</v>
      </c>
      <c r="C5" s="78"/>
      <c r="D5" s="78"/>
      <c r="E5" s="78"/>
      <c r="F5" s="78"/>
    </row>
    <row r="6" spans="1:6" ht="14.45" customHeight="1">
      <c r="D6" s="2" t="s">
        <v>77</v>
      </c>
      <c r="F6" s="2" t="s">
        <v>9</v>
      </c>
    </row>
    <row r="7" spans="1:6" ht="14.45" customHeight="1">
      <c r="A7" s="88" t="s">
        <v>74</v>
      </c>
      <c r="B7" s="88"/>
      <c r="D7" s="4" t="s">
        <v>59</v>
      </c>
      <c r="F7" s="4" t="s">
        <v>59</v>
      </c>
    </row>
    <row r="8" spans="1:6" ht="21.75" customHeight="1">
      <c r="A8" s="91" t="s">
        <v>74</v>
      </c>
      <c r="B8" s="91"/>
      <c r="C8" s="18"/>
      <c r="D8" s="19">
        <v>0</v>
      </c>
      <c r="E8" s="18"/>
      <c r="F8" s="19">
        <v>1664769695</v>
      </c>
    </row>
    <row r="9" spans="1:6" ht="21.75" customHeight="1">
      <c r="A9" s="93" t="s">
        <v>94</v>
      </c>
      <c r="B9" s="93"/>
      <c r="C9" s="18"/>
      <c r="D9" s="23">
        <v>19693436</v>
      </c>
      <c r="E9" s="18"/>
      <c r="F9" s="23">
        <v>73020322</v>
      </c>
    </row>
    <row r="10" spans="1:6" ht="21.75" customHeight="1">
      <c r="A10" s="86" t="s">
        <v>44</v>
      </c>
      <c r="B10" s="86"/>
      <c r="C10" s="18"/>
      <c r="D10" s="30">
        <f>SUM(D8:D9)</f>
        <v>19693436</v>
      </c>
      <c r="E10" s="18"/>
      <c r="F10" s="30">
        <f>SUM(F8:F9)</f>
        <v>1737790017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3"/>
  <sheetViews>
    <sheetView rightToLeft="1" view="pageBreakPreview" zoomScale="115" zoomScaleNormal="100" zoomScaleSheetLayoutView="115" workbookViewId="0">
      <selection activeCell="S13" sqref="S13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2.1406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1.75" customHeight="1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45" customHeight="1"/>
    <row r="5" spans="1:19" ht="14.45" customHeight="1">
      <c r="A5" s="78" t="s">
        <v>80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14.45" customHeight="1">
      <c r="A6" s="88" t="s">
        <v>45</v>
      </c>
      <c r="B6" s="18"/>
      <c r="C6" s="88" t="s">
        <v>95</v>
      </c>
      <c r="D6" s="88"/>
      <c r="E6" s="88"/>
      <c r="F6" s="88"/>
      <c r="G6" s="88"/>
      <c r="H6" s="18"/>
      <c r="I6" s="88" t="s">
        <v>77</v>
      </c>
      <c r="J6" s="88"/>
      <c r="K6" s="88"/>
      <c r="L6" s="88"/>
      <c r="M6" s="88"/>
      <c r="N6" s="18"/>
      <c r="O6" s="88" t="s">
        <v>78</v>
      </c>
      <c r="P6" s="88"/>
      <c r="Q6" s="88"/>
      <c r="R6" s="88"/>
      <c r="S6" s="88"/>
    </row>
    <row r="7" spans="1:19" ht="36" customHeight="1">
      <c r="A7" s="88"/>
      <c r="B7" s="18"/>
      <c r="C7" s="12" t="s">
        <v>96</v>
      </c>
      <c r="D7" s="26"/>
      <c r="E7" s="12" t="s">
        <v>97</v>
      </c>
      <c r="F7" s="26"/>
      <c r="G7" s="12" t="s">
        <v>98</v>
      </c>
      <c r="H7" s="18"/>
      <c r="I7" s="12" t="s">
        <v>99</v>
      </c>
      <c r="J7" s="26"/>
      <c r="K7" s="12" t="s">
        <v>100</v>
      </c>
      <c r="L7" s="26"/>
      <c r="M7" s="12" t="s">
        <v>101</v>
      </c>
      <c r="N7" s="18"/>
      <c r="O7" s="12" t="s">
        <v>99</v>
      </c>
      <c r="P7" s="26"/>
      <c r="Q7" s="12" t="s">
        <v>100</v>
      </c>
      <c r="R7" s="26"/>
      <c r="S7" s="12" t="s">
        <v>101</v>
      </c>
    </row>
    <row r="8" spans="1:19" ht="21.75" customHeight="1">
      <c r="A8" s="27" t="s">
        <v>33</v>
      </c>
      <c r="B8" s="18"/>
      <c r="C8" s="27" t="s">
        <v>102</v>
      </c>
      <c r="D8" s="18"/>
      <c r="E8" s="19">
        <v>8000000</v>
      </c>
      <c r="F8" s="18"/>
      <c r="G8" s="19">
        <v>55</v>
      </c>
      <c r="H8" s="18"/>
      <c r="I8" s="19">
        <v>0</v>
      </c>
      <c r="J8" s="18"/>
      <c r="K8" s="19">
        <v>0</v>
      </c>
      <c r="L8" s="18"/>
      <c r="M8" s="19">
        <v>0</v>
      </c>
      <c r="N8" s="18"/>
      <c r="O8" s="19">
        <v>440000000</v>
      </c>
      <c r="P8" s="18"/>
      <c r="Q8" s="19">
        <v>0</v>
      </c>
      <c r="R8" s="18"/>
      <c r="S8" s="19">
        <f>O8-Q8</f>
        <v>440000000</v>
      </c>
    </row>
    <row r="9" spans="1:19" ht="21.75" customHeight="1">
      <c r="A9" s="28" t="s">
        <v>23</v>
      </c>
      <c r="B9" s="18"/>
      <c r="C9" s="28" t="s">
        <v>9</v>
      </c>
      <c r="D9" s="18"/>
      <c r="E9" s="21">
        <v>1750000</v>
      </c>
      <c r="F9" s="18"/>
      <c r="G9" s="21">
        <v>400</v>
      </c>
      <c r="H9" s="18"/>
      <c r="I9" s="21">
        <v>700000000</v>
      </c>
      <c r="J9" s="18"/>
      <c r="K9" s="21">
        <v>100586510</v>
      </c>
      <c r="L9" s="18"/>
      <c r="M9" s="21">
        <v>599413490</v>
      </c>
      <c r="N9" s="18"/>
      <c r="O9" s="21">
        <v>700000000</v>
      </c>
      <c r="P9" s="18"/>
      <c r="Q9" s="21">
        <v>100586510</v>
      </c>
      <c r="R9" s="18"/>
      <c r="S9" s="21">
        <f>O9-Q9</f>
        <v>599413490</v>
      </c>
    </row>
    <row r="10" spans="1:19" ht="21.75" customHeight="1">
      <c r="A10" s="28" t="s">
        <v>25</v>
      </c>
      <c r="B10" s="18"/>
      <c r="C10" s="28" t="s">
        <v>103</v>
      </c>
      <c r="D10" s="18"/>
      <c r="E10" s="21">
        <v>114507</v>
      </c>
      <c r="F10" s="18"/>
      <c r="G10" s="21">
        <v>4400</v>
      </c>
      <c r="H10" s="18"/>
      <c r="I10" s="21">
        <v>0</v>
      </c>
      <c r="J10" s="18"/>
      <c r="K10" s="21">
        <v>0</v>
      </c>
      <c r="L10" s="18"/>
      <c r="M10" s="21">
        <v>0</v>
      </c>
      <c r="N10" s="18"/>
      <c r="O10" s="21">
        <v>503830800</v>
      </c>
      <c r="P10" s="18"/>
      <c r="Q10" s="21">
        <v>0</v>
      </c>
      <c r="R10" s="18"/>
      <c r="S10" s="21">
        <f>O10-Q10</f>
        <v>503830800</v>
      </c>
    </row>
    <row r="11" spans="1:19" ht="21.75" customHeight="1">
      <c r="A11" s="29" t="s">
        <v>26</v>
      </c>
      <c r="B11" s="18"/>
      <c r="C11" s="29" t="s">
        <v>104</v>
      </c>
      <c r="D11" s="18"/>
      <c r="E11" s="23">
        <v>900000</v>
      </c>
      <c r="F11" s="18"/>
      <c r="G11" s="23">
        <v>325</v>
      </c>
      <c r="H11" s="18"/>
      <c r="I11" s="23">
        <v>0</v>
      </c>
      <c r="J11" s="18"/>
      <c r="K11" s="23">
        <v>0</v>
      </c>
      <c r="L11" s="18"/>
      <c r="M11" s="23">
        <v>0</v>
      </c>
      <c r="N11" s="18"/>
      <c r="O11" s="23">
        <v>292500000</v>
      </c>
      <c r="P11" s="18"/>
      <c r="Q11" s="23">
        <v>31307339</v>
      </c>
      <c r="R11" s="18"/>
      <c r="S11" s="23">
        <f>O11-Q11</f>
        <v>261192661</v>
      </c>
    </row>
    <row r="12" spans="1:19" ht="21.75" customHeight="1">
      <c r="A12" s="11" t="s">
        <v>44</v>
      </c>
      <c r="B12" s="18"/>
      <c r="C12" s="30"/>
      <c r="D12" s="18"/>
      <c r="E12" s="30"/>
      <c r="F12" s="18"/>
      <c r="G12" s="30"/>
      <c r="H12" s="18"/>
      <c r="I12" s="30">
        <f>SUM(I8:I11)</f>
        <v>700000000</v>
      </c>
      <c r="J12" s="18"/>
      <c r="K12" s="30">
        <f>SUM(K8:K11)</f>
        <v>100586510</v>
      </c>
      <c r="L12" s="18"/>
      <c r="M12" s="30">
        <f>SUM(M8:M11)</f>
        <v>599413490</v>
      </c>
      <c r="N12" s="18"/>
      <c r="O12" s="30">
        <f>SUM(O8:O11)</f>
        <v>1936330800</v>
      </c>
      <c r="P12" s="18"/>
      <c r="Q12" s="30">
        <f>SUM(Q8:Q11)</f>
        <v>131893849</v>
      </c>
      <c r="R12" s="18"/>
      <c r="S12" s="30">
        <f>SUM(S8:S11)</f>
        <v>1804436951</v>
      </c>
    </row>
    <row r="13" spans="1:19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0</vt:lpstr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Faeze Ghanei Arani</cp:lastModifiedBy>
  <dcterms:created xsi:type="dcterms:W3CDTF">2025-05-27T08:39:40Z</dcterms:created>
  <dcterms:modified xsi:type="dcterms:W3CDTF">2025-05-28T12:34:38Z</dcterms:modified>
</cp:coreProperties>
</file>